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20970" windowHeight="6900" tabRatio="787" activeTab="0"/>
  </bookViews>
  <sheets>
    <sheet name="KL" sheetId="1" r:id="rId1"/>
  </sheets>
  <externalReferences>
    <externalReference r:id="rId4"/>
  </externalReferences>
  <definedNames>
    <definedName name="_Hlk152817202_1">#REF!</definedName>
    <definedName name="_Toc121813704_1">#REF!</definedName>
    <definedName name="_Toc122420502_1">#REF!</definedName>
    <definedName name="_Toc122420503_1">#REF!</definedName>
    <definedName name="_Toc122420504_1">#REF!</definedName>
    <definedName name="_Toc122420505_1">#REF!</definedName>
    <definedName name="_Toc122420506_1">#REF!</definedName>
    <definedName name="_Toc122495470_1">#REF!</definedName>
    <definedName name="ceny">#REF!</definedName>
    <definedName name="HUKU">'[1]Služby KIVS'!$A$1</definedName>
    <definedName name="KL_vstupy">'KL'!#REF!,'KL'!$F$18:$I$18,'KL'!#REF!,'KL'!#REF!,'KL'!#REF!,'KL'!$F$25:$I$25,'KL'!$F$58:$I$58,'KL'!$F$72:$I$72,'KL'!#REF!,'KL'!#REF!,'KL'!#REF!</definedName>
    <definedName name="obdobi">#REF!</definedName>
    <definedName name="OLE_LINK1_1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<sst xmlns="http://schemas.openxmlformats.org/spreadsheetml/2006/main" count="254" uniqueCount="178">
  <si>
    <t>ID služby</t>
  </si>
  <si>
    <t>Základní parametry</t>
  </si>
  <si>
    <t>Koeficienty četnosti</t>
  </si>
  <si>
    <t>Koeficienty a ceny dle minimální doby používání služby</t>
  </si>
  <si>
    <t>Minimální doba používání služby (měsíce</t>
  </si>
  <si>
    <t>Koeficient předpokládané průměrně používané služby</t>
  </si>
  <si>
    <t>Započtení vlivu minimální doby využívání služby</t>
  </si>
  <si>
    <t>Měsíční cena s rozpočítaným zřizovacím poplatkem</t>
  </si>
  <si>
    <t>Doplňkové parametry</t>
  </si>
  <si>
    <t>Definice služby</t>
  </si>
  <si>
    <t>Parametr</t>
  </si>
  <si>
    <t>Výchozí</t>
  </si>
  <si>
    <t>x</t>
  </si>
  <si>
    <t>Ne</t>
  </si>
  <si>
    <t>Samostatné subjekty s více lokalitami typicky dosud provozující svou vlastní datovou síť</t>
  </si>
  <si>
    <t>Seznam míst definovaný adresami budov a místnostmi</t>
  </si>
  <si>
    <t>Online SLA Monitoring na Webu</t>
  </si>
  <si>
    <t>Typ</t>
  </si>
  <si>
    <t>Dostupnost</t>
  </si>
  <si>
    <t>SLA1</t>
  </si>
  <si>
    <t>Služba s garantovanou dostupností služby 99,00%</t>
  </si>
  <si>
    <t>SLA2</t>
  </si>
  <si>
    <t>Služba s garantovanou dostupností služby 99,50%</t>
  </si>
  <si>
    <t>SLA3</t>
  </si>
  <si>
    <t>Služba s garantovanou dostupností služby 99,90%</t>
  </si>
  <si>
    <t>Ano</t>
  </si>
  <si>
    <t>ZON1</t>
  </si>
  <si>
    <t>ZKS008</t>
  </si>
  <si>
    <t>ATM</t>
  </si>
  <si>
    <t>Virtuální kanály ATM</t>
  </si>
  <si>
    <t>Služba poskytuje možnost propojení dvou a více lokalit s využitím virtuálních kanálů definovaných v prostředí ATM</t>
  </si>
  <si>
    <t>ATM1</t>
  </si>
  <si>
    <t>CBR</t>
  </si>
  <si>
    <t xml:space="preserve">CBR – Constant Bit Rate </t>
  </si>
  <si>
    <t>ATM2</t>
  </si>
  <si>
    <t xml:space="preserve">rt-VBR </t>
  </si>
  <si>
    <t>rt-VBR – Variable Bit Rate (real time)</t>
  </si>
  <si>
    <t>ATM3</t>
  </si>
  <si>
    <t>nrt-VBR</t>
  </si>
  <si>
    <t>nrt-VBR - Variable Bit Rate (non-real time)</t>
  </si>
  <si>
    <t>ATM4</t>
  </si>
  <si>
    <t>UBR</t>
  </si>
  <si>
    <t>UBR – Unspecified Bit Rate</t>
  </si>
  <si>
    <t>SLA4</t>
  </si>
  <si>
    <t>Služba s garantovanou dostupností služby 99,99%</t>
  </si>
  <si>
    <t>ACR</t>
  </si>
  <si>
    <t>2 Mbit/s</t>
  </si>
  <si>
    <t>4 Mbit/s</t>
  </si>
  <si>
    <t>6 Mbit/s</t>
  </si>
  <si>
    <t>8 Mbit/s</t>
  </si>
  <si>
    <t>10 Mbit/s</t>
  </si>
  <si>
    <t>34 Mbit/s</t>
  </si>
  <si>
    <t>155 Mbit/s</t>
  </si>
  <si>
    <t>přístupová rychlost 2 Mbit/s</t>
  </si>
  <si>
    <t>přístupová rychlost 4 Mbit/s</t>
  </si>
  <si>
    <t>přístupová rychlost 6 Mbit/s</t>
  </si>
  <si>
    <t>přístupová rychlost 8 Mbit/s</t>
  </si>
  <si>
    <t>přístupová rychlost 10 Mbit/s</t>
  </si>
  <si>
    <t>přístupová rychlost 34 Mbit/s</t>
  </si>
  <si>
    <t>přístupová rychlost 155 Mbit/s</t>
  </si>
  <si>
    <t>SCR</t>
  </si>
  <si>
    <t>512 kbit/s</t>
  </si>
  <si>
    <t>768 kbit/s</t>
  </si>
  <si>
    <t>1 Mbit/s</t>
  </si>
  <si>
    <t>SCR (sustained cell rate) 512 Kbit/s</t>
  </si>
  <si>
    <t>SCR (sustained cell rate) 1 Mbit/s</t>
  </si>
  <si>
    <t>SCR (sustained cell rate) 2 Mbit/s</t>
  </si>
  <si>
    <t>SCR (sustained cell rate) 4 Mbit/s</t>
  </si>
  <si>
    <t>SCR (sustained cell rate) 6 Mbit/s</t>
  </si>
  <si>
    <t>SCR (sustained cell rate) 8 Mbit/s</t>
  </si>
  <si>
    <t>SCR (sustained cell rate) 10 Mbit/s</t>
  </si>
  <si>
    <t>SCR (sustained cell rate) 34 Mbit/s</t>
  </si>
  <si>
    <t>SCR (sustained cell rate)t 155 Mbit/s</t>
  </si>
  <si>
    <t>PCR</t>
  </si>
  <si>
    <t>na</t>
  </si>
  <si>
    <t>SCR (sustained cell rate) není specifikováno</t>
  </si>
  <si>
    <t>PCR (peak cell rate) 512 Kbit/s</t>
  </si>
  <si>
    <t>PCR (peak cell rate) 1 Mbit/s</t>
  </si>
  <si>
    <t>PCR (peak cell rate) 2 Mbit/s</t>
  </si>
  <si>
    <t>PCR (peak cell rate) 4 Mbit/s</t>
  </si>
  <si>
    <t>PCR (peak cell rate) 6 Mbit/s</t>
  </si>
  <si>
    <t>PCR (peak cell rate) 8 Mbit/s</t>
  </si>
  <si>
    <t>PCR (peak cell rate) 10 Mbit/s</t>
  </si>
  <si>
    <t>PCR (peak cell rate) 34 Mbit/s</t>
  </si>
  <si>
    <t>PCR (peak cell rate) 155 Mbit/s</t>
  </si>
  <si>
    <t>PCR (peak cell rate) není specifikováno</t>
  </si>
  <si>
    <t>ACR2M</t>
  </si>
  <si>
    <t>ACR4M</t>
  </si>
  <si>
    <t>ACR6M</t>
  </si>
  <si>
    <t>ACR8M</t>
  </si>
  <si>
    <t>ACR10M</t>
  </si>
  <si>
    <t>ACR34M</t>
  </si>
  <si>
    <t>ACR155M</t>
  </si>
  <si>
    <t>SCR0</t>
  </si>
  <si>
    <t>SCR512k</t>
  </si>
  <si>
    <t>SCR1M</t>
  </si>
  <si>
    <t>SCR2M</t>
  </si>
  <si>
    <t>SCR4M</t>
  </si>
  <si>
    <t>SCR6M</t>
  </si>
  <si>
    <t>SCR8M</t>
  </si>
  <si>
    <t>SCR10M</t>
  </si>
  <si>
    <t>SCR34M</t>
  </si>
  <si>
    <t>SCR155M</t>
  </si>
  <si>
    <t>PCR0</t>
  </si>
  <si>
    <t>PCR512</t>
  </si>
  <si>
    <t>PCR1M</t>
  </si>
  <si>
    <t>PSCR2M</t>
  </si>
  <si>
    <t>PSCR4M</t>
  </si>
  <si>
    <t>PSCR6M</t>
  </si>
  <si>
    <t>PSCR8M</t>
  </si>
  <si>
    <t>PSCR10M</t>
  </si>
  <si>
    <t>PSCR34M</t>
  </si>
  <si>
    <t>PSCR155M</t>
  </si>
  <si>
    <t>E3</t>
  </si>
  <si>
    <t>E1</t>
  </si>
  <si>
    <t>STM-1</t>
  </si>
  <si>
    <t>Online monitoring</t>
  </si>
  <si>
    <t>OM0</t>
  </si>
  <si>
    <t>OM1</t>
  </si>
  <si>
    <t>S online monitoringem SLA na webu</t>
  </si>
  <si>
    <t>Bez online monitoringu SLA na webu</t>
  </si>
  <si>
    <t>SCR768k</t>
  </si>
  <si>
    <t>SCR (sustained cell rate) 768 Kbit/s</t>
  </si>
  <si>
    <t>méně než
24 měsíců</t>
  </si>
  <si>
    <t>24 měsíců
a více</t>
  </si>
  <si>
    <t>do 24 měsíců</t>
  </si>
  <si>
    <t>24 měsíců a více</t>
  </si>
  <si>
    <t>ZON0</t>
  </si>
  <si>
    <t>Zónování bodu A</t>
  </si>
  <si>
    <t>Zónování bodu B</t>
  </si>
  <si>
    <t>Rozhraní A</t>
  </si>
  <si>
    <t>Rozhraní B</t>
  </si>
  <si>
    <t>RB0</t>
  </si>
  <si>
    <t>Bez</t>
  </si>
  <si>
    <t>RAE3</t>
  </si>
  <si>
    <t>RAE1</t>
  </si>
  <si>
    <t>RAST</t>
  </si>
  <si>
    <t>RBE3</t>
  </si>
  <si>
    <t>RBE1</t>
  </si>
  <si>
    <t>RBST</t>
  </si>
  <si>
    <t>Služba je v místě A zakončena rozhraním E3</t>
  </si>
  <si>
    <t>Služba je v místě A zakončena  rozhraním E1</t>
  </si>
  <si>
    <t>Služba je v místě A zakončena  rozhraním STM-1</t>
  </si>
  <si>
    <t>Služba je v místě B zakončena rozhraním E3</t>
  </si>
  <si>
    <t>Služba je v místě B zakončena  rozhraním E1</t>
  </si>
  <si>
    <t>Služba je v místě B zakončena  rozhraním STM-1</t>
  </si>
  <si>
    <t>Služba je v místě B zakončena  na rozhraní jiného okruhu nebo je zakončena u operátora</t>
  </si>
  <si>
    <t>Kód varianty parametru</t>
  </si>
  <si>
    <t>Hodnota varianty parametru</t>
  </si>
  <si>
    <t>Popis varianty parametru</t>
  </si>
  <si>
    <t>Ceny za výchozí profil základu služby</t>
  </si>
  <si>
    <t>Poměrná cena služby pro hodnocení: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</si>
  <si>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do 24 měsíců a 24 měsíců pro pásmo minimální doby používání služby 24 měsíců a více.</t>
  </si>
  <si>
    <t>Ceny dle minimální doby používání služby</t>
  </si>
  <si>
    <t>ZK</t>
  </si>
  <si>
    <t xml:space="preserve">Koncový bod A se nachází na území Hlavního města Prahy nebo krajského města </t>
  </si>
  <si>
    <t>ZO</t>
  </si>
  <si>
    <t>Koncový bod A se nachází na území bývalého okresního města</t>
  </si>
  <si>
    <t>ZJ</t>
  </si>
  <si>
    <t xml:space="preserve">Koncový bod A se nachází mimo území Hlavního města Prahy, krajského města  nebo okresního města </t>
  </si>
  <si>
    <t>Měsíční
paušál</t>
  </si>
  <si>
    <t>Instalační
poplatek</t>
  </si>
  <si>
    <t>Vážené cenové koeficienty variant</t>
  </si>
  <si>
    <t>Vážené cenové koeficienty parametrů</t>
  </si>
  <si>
    <t>Vážené doplňkové ceny variant</t>
  </si>
  <si>
    <t>Vážené  doplňkové ceny parametrů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</si>
  <si>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</si>
  <si>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</si>
  <si>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</si>
  <si>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</si>
  <si>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</si>
  <si>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</si>
  <si>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</si>
  <si>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</si>
  <si>
    <t>ZON2</t>
  </si>
  <si>
    <t xml:space="preserve">Koncový bod B se nachází na území Hlavního města Prahy nebo krajského města </t>
  </si>
  <si>
    <t>Koncový bod B se nachází na území bývalého okresního města</t>
  </si>
  <si>
    <t xml:space="preserve">Koncový bod B se nachází mimo území Hlavního města Prahy, krajského města  nebo okresního města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</si>
</sst>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%"/>
    <numFmt numFmtId="167" formatCode="0.0000"/>
    <numFmt numFmtId="168" formatCode="#,##0.00&quot;      &quot;;\-#,##0.00&quot;      &quot;;&quot; -&quot;#&quot;      &quot;;@\ "/>
    <numFmt numFmtId="169" formatCode="#,##0.00&quot; Kč &quot;;\-#,##0.00&quot; Kč &quot;;&quot; -&quot;#&quot; Kč &quot;;@\ "/>
    <numFmt numFmtId="170" formatCode="#,##0.00\ &quot;Kč&quot;"/>
    <numFmt numFmtId="171" formatCode="0.000"/>
    <numFmt numFmtId="172" formatCode="hh:mm"/>
    <numFmt numFmtId="173" formatCode="_-* #,##0.000\ &quot;Kč&quot;_-;\-* #,##0.000\ &quot;Kč&quot;_-;_-* &quot;-&quot;???\ &quot;Kč&quot;_-;_-@_-"/>
    <numFmt numFmtId="174" formatCode="#,##0.000_ ;\-#,##0.000\ "/>
    <numFmt numFmtId="175" formatCode="#,##0.000"/>
    <numFmt numFmtId="176" formatCode="0.0000000"/>
    <numFmt numFmtId="177" formatCode="0.00000000"/>
    <numFmt numFmtId="178" formatCode="0.000000000"/>
    <numFmt numFmtId="179" formatCode="#,###,###,##0.000\ &quot;Kč&quot;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0"/>
    </font>
    <font>
      <strike/>
      <sz val="10"/>
      <name val="Arial"/>
      <family val="2"/>
    </font>
    <font>
      <sz val="1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 style="thin"/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7" borderId="5" applyNumberFormat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171" fontId="0" fillId="18" borderId="10" xfId="15" applyNumberFormat="1" applyFont="1" applyFill="1" applyBorder="1" applyAlignment="1" applyProtection="1">
      <alignment horizontal="center" vertical="top" wrapText="1"/>
      <protection locked="0"/>
    </xf>
    <xf numFmtId="171" fontId="0" fillId="18" borderId="11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1" fontId="0" fillId="20" borderId="1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1" fillId="0" borderId="15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21" borderId="15" xfId="0" applyFont="1" applyFill="1" applyBorder="1" applyAlignment="1" applyProtection="1">
      <alignment horizontal="left" vertical="top"/>
      <protection hidden="1"/>
    </xf>
    <xf numFmtId="0" fontId="1" fillId="21" borderId="0" xfId="0" applyFont="1" applyFill="1" applyBorder="1" applyAlignment="1" applyProtection="1">
      <alignment horizontal="left" vertical="top" wrapText="1"/>
      <protection hidden="1"/>
    </xf>
    <xf numFmtId="0" fontId="1" fillId="22" borderId="16" xfId="0" applyFont="1" applyFill="1" applyBorder="1" applyAlignment="1" applyProtection="1">
      <alignment vertical="top" wrapText="1"/>
      <protection hidden="1"/>
    </xf>
    <xf numFmtId="0" fontId="1" fillId="22" borderId="17" xfId="0" applyFont="1" applyFill="1" applyBorder="1" applyAlignment="1" applyProtection="1">
      <alignment vertical="top" wrapText="1"/>
      <protection hidden="1"/>
    </xf>
    <xf numFmtId="0" fontId="1" fillId="22" borderId="18" xfId="0" applyFont="1" applyFill="1" applyBorder="1" applyAlignment="1" applyProtection="1">
      <alignment vertical="top" wrapText="1"/>
      <protection hidden="1"/>
    </xf>
    <xf numFmtId="0" fontId="1" fillId="22" borderId="19" xfId="0" applyFont="1" applyFill="1" applyBorder="1" applyAlignment="1" applyProtection="1">
      <alignment vertical="top" wrapText="1"/>
      <protection hidden="1"/>
    </xf>
    <xf numFmtId="0" fontId="1" fillId="22" borderId="20" xfId="59" applyFont="1" applyFill="1" applyBorder="1" applyAlignment="1" applyProtection="1">
      <alignment horizontal="center" vertical="top" wrapText="1"/>
      <protection hidden="1"/>
    </xf>
    <xf numFmtId="0" fontId="1" fillId="22" borderId="21" xfId="59" applyFont="1" applyFill="1" applyBorder="1" applyAlignment="1" applyProtection="1">
      <alignment horizontal="center" vertical="top" wrapText="1"/>
      <protection hidden="1"/>
    </xf>
    <xf numFmtId="0" fontId="1" fillId="19" borderId="22" xfId="0" applyFont="1" applyFill="1" applyBorder="1" applyAlignment="1" applyProtection="1">
      <alignment vertical="top"/>
      <protection hidden="1"/>
    </xf>
    <xf numFmtId="0" fontId="1" fillId="19" borderId="23" xfId="0" applyFont="1" applyFill="1" applyBorder="1" applyAlignment="1" applyProtection="1">
      <alignment vertical="top" wrapText="1"/>
      <protection hidden="1"/>
    </xf>
    <xf numFmtId="0" fontId="0" fillId="19" borderId="23" xfId="0" applyFont="1" applyFill="1" applyBorder="1" applyAlignment="1" applyProtection="1">
      <alignment vertical="top" wrapText="1"/>
      <protection hidden="1"/>
    </xf>
    <xf numFmtId="0" fontId="0" fillId="23" borderId="23" xfId="0" applyFont="1" applyFill="1" applyBorder="1" applyAlignment="1" applyProtection="1">
      <alignment vertical="top" wrapText="1"/>
      <protection hidden="1"/>
    </xf>
    <xf numFmtId="0" fontId="0" fillId="23" borderId="24" xfId="0" applyFont="1" applyFill="1" applyBorder="1" applyAlignment="1" applyProtection="1">
      <alignment vertical="top" wrapText="1"/>
      <protection hidden="1"/>
    </xf>
    <xf numFmtId="0" fontId="0" fillId="0" borderId="25" xfId="15" applyFont="1" applyBorder="1" applyAlignment="1" applyProtection="1">
      <alignment horizontal="left" vertical="top" wrapText="1"/>
      <protection hidden="1"/>
    </xf>
    <xf numFmtId="0" fontId="0" fillId="0" borderId="10" xfId="59" applyFont="1" applyBorder="1" applyAlignment="1" applyProtection="1">
      <alignment horizontal="left" vertical="top" wrapText="1"/>
      <protection hidden="1"/>
    </xf>
    <xf numFmtId="171" fontId="1" fillId="24" borderId="10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26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27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1" xfId="59" applyFont="1" applyBorder="1" applyAlignment="1" applyProtection="1">
      <alignment horizontal="left" vertical="top" wrapText="1"/>
      <protection hidden="1"/>
    </xf>
    <xf numFmtId="171" fontId="0" fillId="20" borderId="28" xfId="43" applyNumberFormat="1" applyFont="1" applyFill="1" applyBorder="1" applyAlignment="1" applyProtection="1">
      <alignment horizontal="center" vertical="top" wrapText="1"/>
      <protection hidden="1"/>
    </xf>
    <xf numFmtId="171" fontId="1" fillId="24" borderId="27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29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0" xfId="43" applyNumberFormat="1" applyFont="1" applyFill="1" applyBorder="1" applyAlignment="1" applyProtection="1">
      <alignment horizontal="center" vertical="top" wrapText="1"/>
      <protection hidden="1"/>
    </xf>
    <xf numFmtId="49" fontId="0" fillId="0" borderId="31" xfId="0" applyNumberFormat="1" applyFont="1" applyBorder="1" applyAlignment="1" applyProtection="1">
      <alignment horizontal="center" vertical="top" wrapText="1"/>
      <protection hidden="1"/>
    </xf>
    <xf numFmtId="171" fontId="0" fillId="20" borderId="32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33" xfId="43" applyNumberFormat="1" applyFont="1" applyFill="1" applyBorder="1" applyAlignment="1" applyProtection="1">
      <alignment horizontal="center" vertical="top" wrapText="1"/>
      <protection hidden="1"/>
    </xf>
    <xf numFmtId="10" fontId="0" fillId="0" borderId="10" xfId="59" applyNumberFormat="1" applyFont="1" applyBorder="1" applyAlignment="1" applyProtection="1">
      <alignment horizontal="left" vertical="top" wrapText="1"/>
      <protection hidden="1"/>
    </xf>
    <xf numFmtId="0" fontId="0" fillId="0" borderId="34" xfId="59" applyFont="1" applyBorder="1" applyAlignment="1" applyProtection="1">
      <alignment horizontal="left" vertical="top" wrapText="1"/>
      <protection hidden="1"/>
    </xf>
    <xf numFmtId="174" fontId="0" fillId="20" borderId="35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6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left" vertical="top"/>
      <protection hidden="1"/>
    </xf>
    <xf numFmtId="10" fontId="0" fillId="0" borderId="11" xfId="59" applyNumberFormat="1" applyFont="1" applyBorder="1" applyAlignment="1" applyProtection="1">
      <alignment horizontal="left" vertical="top" wrapText="1"/>
      <protection hidden="1"/>
    </xf>
    <xf numFmtId="0" fontId="0" fillId="0" borderId="11" xfId="59" applyFont="1" applyBorder="1" applyAlignment="1" applyProtection="1">
      <alignment horizontal="left" vertical="top"/>
      <protection hidden="1"/>
    </xf>
    <xf numFmtId="174" fontId="0" fillId="20" borderId="37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8" xfId="43" applyNumberFormat="1" applyFont="1" applyFill="1" applyBorder="1" applyAlignment="1" applyProtection="1">
      <alignment horizontal="center" vertical="top" wrapText="1"/>
      <protection hidden="1"/>
    </xf>
    <xf numFmtId="0" fontId="0" fillId="0" borderId="39" xfId="59" applyFont="1" applyBorder="1" applyAlignment="1" applyProtection="1">
      <alignment horizontal="left" vertical="top" wrapText="1"/>
      <protection hidden="1"/>
    </xf>
    <xf numFmtId="171" fontId="0" fillId="20" borderId="40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41" xfId="43" applyNumberFormat="1" applyFont="1" applyFill="1" applyBorder="1" applyAlignment="1" applyProtection="1">
      <alignment horizontal="center" vertical="top" wrapText="1"/>
      <protection hidden="1"/>
    </xf>
    <xf numFmtId="49" fontId="0" fillId="0" borderId="42" xfId="0" applyNumberFormat="1" applyFont="1" applyBorder="1" applyAlignment="1" applyProtection="1">
      <alignment horizontal="center" vertical="top" wrapText="1"/>
      <protection hidden="1"/>
    </xf>
    <xf numFmtId="0" fontId="0" fillId="0" borderId="43" xfId="59" applyFont="1" applyBorder="1" applyAlignment="1" applyProtection="1">
      <alignment horizontal="left" vertical="top" wrapText="1"/>
      <protection hidden="1"/>
    </xf>
    <xf numFmtId="0" fontId="0" fillId="0" borderId="10" xfId="59" applyFont="1" applyBorder="1" applyAlignment="1" applyProtection="1">
      <alignment horizontal="center" vertical="top" wrapText="1"/>
      <protection hidden="1"/>
    </xf>
    <xf numFmtId="0" fontId="0" fillId="0" borderId="10" xfId="59" applyFont="1" applyFill="1" applyBorder="1" applyAlignment="1" applyProtection="1">
      <alignment horizontal="center" vertical="top"/>
      <protection hidden="1"/>
    </xf>
    <xf numFmtId="0" fontId="0" fillId="0" borderId="20" xfId="59" applyFont="1" applyFill="1" applyBorder="1" applyAlignment="1" applyProtection="1">
      <alignment horizontal="center" vertical="top"/>
      <protection hidden="1"/>
    </xf>
    <xf numFmtId="0" fontId="0" fillId="0" borderId="44" xfId="59" applyFont="1" applyBorder="1" applyAlignment="1" applyProtection="1">
      <alignment horizontal="center" vertical="top" wrapText="1"/>
      <protection hidden="1"/>
    </xf>
    <xf numFmtId="0" fontId="0" fillId="0" borderId="11" xfId="59" applyFont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justify" vertical="top" wrapText="1"/>
      <protection hidden="1"/>
    </xf>
    <xf numFmtId="0" fontId="0" fillId="0" borderId="11" xfId="59" applyFont="1" applyBorder="1" applyAlignment="1" applyProtection="1">
      <alignment horizontal="justify" vertical="top" wrapText="1"/>
      <protection hidden="1"/>
    </xf>
    <xf numFmtId="0" fontId="0" fillId="0" borderId="10" xfId="59" applyFont="1" applyBorder="1" applyAlignment="1" applyProtection="1">
      <alignment horizontal="justify" vertical="top"/>
      <protection hidden="1"/>
    </xf>
    <xf numFmtId="0" fontId="22" fillId="23" borderId="0" xfId="15" applyFont="1" applyFill="1" applyBorder="1" applyAlignment="1" applyProtection="1">
      <alignment horizontal="left" vertical="top" wrapText="1"/>
      <protection hidden="1"/>
    </xf>
    <xf numFmtId="0" fontId="0" fillId="0" borderId="45" xfId="59" applyFont="1" applyBorder="1" applyAlignment="1" applyProtection="1">
      <alignment horizontal="center" vertical="top" wrapText="1"/>
      <protection hidden="1"/>
    </xf>
    <xf numFmtId="0" fontId="1" fillId="22" borderId="46" xfId="15" applyFont="1" applyFill="1" applyBorder="1" applyAlignment="1" applyProtection="1">
      <alignment horizontal="center" vertical="top" wrapText="1"/>
      <protection hidden="1"/>
    </xf>
    <xf numFmtId="0" fontId="1" fillId="22" borderId="21" xfId="15" applyFont="1" applyFill="1" applyBorder="1" applyAlignment="1" applyProtection="1">
      <alignment horizontal="center" vertical="top" wrapText="1"/>
      <protection hidden="1"/>
    </xf>
    <xf numFmtId="0" fontId="0" fillId="23" borderId="0" xfId="15" applyFont="1" applyFill="1" applyBorder="1" applyAlignment="1" applyProtection="1">
      <alignment horizontal="left" vertical="top" wrapText="1"/>
      <protection hidden="1"/>
    </xf>
    <xf numFmtId="0" fontId="0" fillId="0" borderId="47" xfId="15" applyFont="1" applyFill="1" applyBorder="1" applyAlignment="1" applyProtection="1">
      <alignment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14" fontId="0" fillId="0" borderId="10" xfId="59" applyNumberFormat="1" applyFont="1" applyFill="1" applyBorder="1" applyAlignment="1" applyProtection="1">
      <alignment horizontal="justify" vertical="top" wrapText="1"/>
      <protection hidden="1"/>
    </xf>
    <xf numFmtId="49" fontId="0" fillId="0" borderId="12" xfId="0" applyNumberFormat="1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0" xfId="59" applyFont="1" applyFill="1" applyBorder="1" applyAlignment="1" applyProtection="1">
      <alignment horizontal="justify" vertical="top" wrapText="1"/>
      <protection hidden="1"/>
    </xf>
    <xf numFmtId="0" fontId="0" fillId="0" borderId="10" xfId="59" applyFont="1" applyFill="1" applyBorder="1" applyAlignment="1" applyProtection="1">
      <alignment horizontal="justify" vertical="top"/>
      <protection hidden="1"/>
    </xf>
    <xf numFmtId="0" fontId="0" fillId="0" borderId="10" xfId="59" applyFont="1" applyFill="1" applyBorder="1" applyAlignment="1" applyProtection="1">
      <alignment horizontal="left" vertical="top" wrapText="1"/>
      <protection hidden="1"/>
    </xf>
    <xf numFmtId="0" fontId="1" fillId="0" borderId="48" xfId="0" applyFont="1" applyBorder="1" applyAlignment="1" applyProtection="1">
      <alignment vertical="top" wrapText="1"/>
      <protection hidden="1"/>
    </xf>
    <xf numFmtId="0" fontId="0" fillId="0" borderId="49" xfId="0" applyFont="1" applyBorder="1" applyAlignment="1" applyProtection="1">
      <alignment vertical="top" wrapText="1"/>
      <protection hidden="1"/>
    </xf>
    <xf numFmtId="0" fontId="1" fillId="0" borderId="50" xfId="15" applyFont="1" applyBorder="1" applyAlignment="1" applyProtection="1">
      <alignment horizontal="left" vertical="top" wrapText="1"/>
      <protection hidden="1"/>
    </xf>
    <xf numFmtId="0" fontId="1" fillId="22" borderId="19" xfId="0" applyFont="1" applyFill="1" applyBorder="1" applyAlignment="1" applyProtection="1">
      <alignment horizontal="left" vertical="top" wrapText="1"/>
      <protection hidden="1"/>
    </xf>
    <xf numFmtId="171" fontId="0" fillId="0" borderId="0" xfId="0" applyNumberFormat="1" applyFont="1" applyFill="1" applyAlignment="1" applyProtection="1">
      <alignment vertical="top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1" fillId="22" borderId="18" xfId="0" applyFont="1" applyFill="1" applyBorder="1" applyAlignment="1" applyProtection="1">
      <alignment horizontal="left" vertical="top" wrapText="1"/>
      <protection hidden="1"/>
    </xf>
    <xf numFmtId="0" fontId="1" fillId="22" borderId="51" xfId="0" applyFont="1" applyFill="1" applyBorder="1" applyAlignment="1" applyProtection="1">
      <alignment horizontal="left" vertical="top" wrapText="1"/>
      <protection hidden="1"/>
    </xf>
    <xf numFmtId="171" fontId="0" fillId="25" borderId="52" xfId="43" applyNumberFormat="1" applyFont="1" applyFill="1" applyBorder="1" applyAlignment="1" applyProtection="1">
      <alignment horizontal="center" vertical="top" wrapText="1"/>
      <protection hidden="1"/>
    </xf>
    <xf numFmtId="171" fontId="0" fillId="25" borderId="53" xfId="43" applyNumberFormat="1" applyFont="1" applyFill="1" applyBorder="1" applyAlignment="1" applyProtection="1">
      <alignment horizontal="center" vertical="top" wrapText="1"/>
      <protection hidden="1"/>
    </xf>
    <xf numFmtId="0" fontId="0" fillId="0" borderId="54" xfId="59" applyFont="1" applyFill="1" applyBorder="1" applyAlignment="1" applyProtection="1">
      <alignment horizontal="justify" vertical="top" wrapText="1"/>
      <protection hidden="1"/>
    </xf>
    <xf numFmtId="0" fontId="0" fillId="0" borderId="54" xfId="59" applyFont="1" applyFill="1" applyBorder="1" applyAlignment="1" applyProtection="1">
      <alignment horizontal="left" vertical="top" wrapText="1"/>
      <protection hidden="1"/>
    </xf>
    <xf numFmtId="0" fontId="0" fillId="0" borderId="54" xfId="59" applyFont="1" applyFill="1" applyBorder="1" applyAlignment="1" applyProtection="1">
      <alignment horizontal="center" vertical="top"/>
      <protection hidden="1"/>
    </xf>
    <xf numFmtId="171" fontId="1" fillId="24" borderId="54" xfId="0" applyNumberFormat="1" applyFont="1" applyFill="1" applyBorder="1" applyAlignment="1" applyProtection="1">
      <alignment horizontal="center" vertical="top" wrapText="1"/>
      <protection hidden="1"/>
    </xf>
    <xf numFmtId="171" fontId="1" fillId="24" borderId="55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56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55" xfId="43" applyNumberFormat="1" applyFont="1" applyFill="1" applyBorder="1" applyAlignment="1" applyProtection="1">
      <alignment horizontal="center" vertical="top" wrapText="1"/>
      <protection hidden="1"/>
    </xf>
    <xf numFmtId="0" fontId="1" fillId="22" borderId="18" xfId="15" applyFont="1" applyFill="1" applyBorder="1" applyAlignment="1" applyProtection="1">
      <alignment horizontal="left" vertical="top" wrapText="1"/>
      <protection hidden="1"/>
    </xf>
    <xf numFmtId="0" fontId="1" fillId="22" borderId="19" xfId="15" applyFont="1" applyFill="1" applyBorder="1" applyAlignment="1" applyProtection="1">
      <alignment horizontal="left" vertical="top" wrapText="1"/>
      <protection hidden="1"/>
    </xf>
    <xf numFmtId="0" fontId="1" fillId="22" borderId="51" xfId="15" applyFont="1" applyFill="1" applyBorder="1" applyAlignment="1" applyProtection="1">
      <alignment horizontal="left" vertical="top" wrapText="1"/>
      <protection hidden="1"/>
    </xf>
    <xf numFmtId="0" fontId="1" fillId="22" borderId="57" xfId="0" applyFont="1" applyFill="1" applyBorder="1" applyAlignment="1" applyProtection="1">
      <alignment horizontal="center" vertical="top" wrapText="1"/>
      <protection hidden="1"/>
    </xf>
    <xf numFmtId="0" fontId="1" fillId="22" borderId="58" xfId="0" applyFont="1" applyFill="1" applyBorder="1" applyAlignment="1" applyProtection="1">
      <alignment horizontal="center" vertical="top" wrapText="1"/>
      <protection hidden="1"/>
    </xf>
    <xf numFmtId="0" fontId="1" fillId="22" borderId="53" xfId="0" applyFont="1" applyFill="1" applyBorder="1" applyAlignment="1" applyProtection="1">
      <alignment horizontal="center" vertical="top" wrapText="1"/>
      <protection hidden="1"/>
    </xf>
    <xf numFmtId="0" fontId="0" fillId="0" borderId="54" xfId="59" applyFont="1" applyBorder="1" applyAlignment="1" applyProtection="1">
      <alignment horizontal="justify" vertical="top" wrapText="1"/>
      <protection hidden="1"/>
    </xf>
    <xf numFmtId="0" fontId="0" fillId="0" borderId="54" xfId="59" applyFont="1" applyBorder="1" applyAlignment="1" applyProtection="1">
      <alignment horizontal="justify" vertical="top"/>
      <protection hidden="1"/>
    </xf>
    <xf numFmtId="0" fontId="0" fillId="0" borderId="54" xfId="59" applyFont="1" applyBorder="1" applyAlignment="1" applyProtection="1">
      <alignment horizontal="left" vertical="top" wrapText="1"/>
      <protection hidden="1"/>
    </xf>
    <xf numFmtId="0" fontId="0" fillId="0" borderId="59" xfId="59" applyFont="1" applyBorder="1" applyAlignment="1" applyProtection="1">
      <alignment horizontal="center" vertical="top" wrapText="1"/>
      <protection hidden="1"/>
    </xf>
    <xf numFmtId="171" fontId="0" fillId="20" borderId="60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61" xfId="43" applyNumberFormat="1" applyFont="1" applyFill="1" applyBorder="1" applyAlignment="1" applyProtection="1">
      <alignment horizontal="center" vertical="top" wrapText="1"/>
      <protection hidden="1"/>
    </xf>
    <xf numFmtId="175" fontId="0" fillId="26" borderId="62" xfId="0" applyNumberFormat="1" applyFont="1" applyFill="1" applyBorder="1" applyAlignment="1" applyProtection="1">
      <alignment horizontal="right" vertical="top"/>
      <protection locked="0"/>
    </xf>
    <xf numFmtId="175" fontId="0" fillId="26" borderId="34" xfId="0" applyNumberFormat="1" applyFont="1" applyFill="1" applyBorder="1" applyAlignment="1" applyProtection="1">
      <alignment horizontal="right" vertical="top"/>
      <protection locked="0"/>
    </xf>
    <xf numFmtId="175" fontId="0" fillId="26" borderId="63" xfId="0" applyNumberFormat="1" applyFont="1" applyFill="1" applyBorder="1" applyAlignment="1" applyProtection="1">
      <alignment horizontal="right" vertical="top"/>
      <protection locked="0"/>
    </xf>
    <xf numFmtId="175" fontId="0" fillId="26" borderId="64" xfId="0" applyNumberFormat="1" applyFont="1" applyFill="1" applyBorder="1" applyAlignment="1" applyProtection="1">
      <alignment horizontal="right" vertical="top"/>
      <protection locked="0"/>
    </xf>
    <xf numFmtId="175" fontId="0" fillId="26" borderId="12" xfId="0" applyNumberFormat="1" applyFont="1" applyFill="1" applyBorder="1" applyAlignment="1" applyProtection="1">
      <alignment horizontal="right" vertical="top"/>
      <protection locked="0"/>
    </xf>
    <xf numFmtId="175" fontId="0" fillId="26" borderId="65" xfId="0" applyNumberFormat="1" applyFont="1" applyFill="1" applyBorder="1" applyAlignment="1" applyProtection="1">
      <alignment horizontal="right" vertical="top"/>
      <protection locked="0"/>
    </xf>
    <xf numFmtId="175" fontId="1" fillId="27" borderId="12" xfId="0" applyNumberFormat="1" applyFont="1" applyFill="1" applyBorder="1" applyAlignment="1" applyProtection="1">
      <alignment horizontal="right" vertical="top" wrapText="1"/>
      <protection hidden="1"/>
    </xf>
    <xf numFmtId="175" fontId="1" fillId="27" borderId="42" xfId="0" applyNumberFormat="1" applyFont="1" applyFill="1" applyBorder="1" applyAlignment="1" applyProtection="1">
      <alignment horizontal="right" vertical="top" wrapText="1"/>
      <protection hidden="1"/>
    </xf>
    <xf numFmtId="175" fontId="0" fillId="26" borderId="31" xfId="0" applyNumberFormat="1" applyFont="1" applyFill="1" applyBorder="1" applyAlignment="1" applyProtection="1">
      <alignment horizontal="right" vertical="top"/>
      <protection locked="0"/>
    </xf>
    <xf numFmtId="167" fontId="1" fillId="19" borderId="14" xfId="0" applyNumberFormat="1" applyFont="1" applyFill="1" applyBorder="1" applyAlignment="1" applyProtection="1">
      <alignment horizontal="center" vertical="top" wrapText="1"/>
      <protection hidden="1"/>
    </xf>
    <xf numFmtId="0" fontId="1" fillId="22" borderId="65" xfId="15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  <xf numFmtId="0" fontId="1" fillId="22" borderId="66" xfId="0" applyFont="1" applyFill="1" applyBorder="1" applyAlignment="1" applyProtection="1">
      <alignment horizontal="left" vertical="top" wrapText="1"/>
      <protection hidden="1"/>
    </xf>
    <xf numFmtId="0" fontId="1" fillId="22" borderId="19" xfId="0" applyFont="1" applyFill="1" applyBorder="1" applyAlignment="1" applyProtection="1">
      <alignment horizontal="left" vertical="top" wrapText="1"/>
      <protection hidden="1"/>
    </xf>
    <xf numFmtId="0" fontId="1" fillId="22" borderId="63" xfId="0" applyFont="1" applyFill="1" applyBorder="1" applyAlignment="1" applyProtection="1">
      <alignment horizontal="center" vertical="top" wrapText="1"/>
      <protection hidden="1"/>
    </xf>
    <xf numFmtId="0" fontId="0" fillId="0" borderId="26" xfId="59" applyFont="1" applyBorder="1" applyAlignment="1" applyProtection="1">
      <alignment horizontal="justify" vertical="top" wrapText="1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0" fontId="1" fillId="19" borderId="20" xfId="15" applyFont="1" applyFill="1" applyBorder="1" applyAlignment="1" applyProtection="1">
      <alignment horizontal="center" vertical="top" wrapText="1"/>
      <protection hidden="1"/>
    </xf>
    <xf numFmtId="0" fontId="1" fillId="22" borderId="67" xfId="15" applyFont="1" applyFill="1" applyBorder="1" applyAlignment="1" applyProtection="1">
      <alignment horizontal="center" vertical="top" wrapText="1"/>
      <protection hidden="1"/>
    </xf>
    <xf numFmtId="0" fontId="1" fillId="22" borderId="68" xfId="15" applyFont="1" applyFill="1" applyBorder="1" applyAlignment="1" applyProtection="1">
      <alignment horizontal="center" vertical="top" wrapText="1"/>
      <protection hidden="1"/>
    </xf>
    <xf numFmtId="0" fontId="1" fillId="19" borderId="69" xfId="15" applyFont="1" applyFill="1" applyBorder="1" applyAlignment="1" applyProtection="1">
      <alignment horizontal="center" vertical="top" wrapText="1"/>
      <protection hidden="1"/>
    </xf>
    <xf numFmtId="0" fontId="1" fillId="19" borderId="70" xfId="15" applyFont="1" applyFill="1" applyBorder="1" applyAlignment="1" applyProtection="1">
      <alignment horizontal="center" vertical="top" wrapText="1"/>
      <protection hidden="1"/>
    </xf>
    <xf numFmtId="0" fontId="1" fillId="22" borderId="60" xfId="0" applyFont="1" applyFill="1" applyBorder="1" applyAlignment="1" applyProtection="1">
      <alignment horizontal="center" vertical="top" wrapText="1"/>
      <protection hidden="1"/>
    </xf>
    <xf numFmtId="0" fontId="1" fillId="22" borderId="61" xfId="0" applyFont="1" applyFill="1" applyBorder="1" applyAlignment="1" applyProtection="1">
      <alignment horizontal="center" vertical="top" wrapText="1"/>
      <protection hidden="1"/>
    </xf>
    <xf numFmtId="167" fontId="1" fillId="19" borderId="71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72" xfId="0" applyNumberFormat="1" applyFont="1" applyFill="1" applyBorder="1" applyAlignment="1" applyProtection="1">
      <alignment horizontal="center" vertical="top" wrapText="1"/>
      <protection hidden="1"/>
    </xf>
    <xf numFmtId="0" fontId="1" fillId="19" borderId="73" xfId="15" applyFont="1" applyFill="1" applyBorder="1" applyAlignment="1" applyProtection="1">
      <alignment horizontal="center" vertical="top" wrapText="1"/>
      <protection hidden="1"/>
    </xf>
    <xf numFmtId="0" fontId="0" fillId="0" borderId="74" xfId="59" applyFont="1" applyBorder="1" applyAlignment="1" applyProtection="1">
      <alignment horizontal="left" vertical="top" wrapText="1"/>
      <protection hidden="1"/>
    </xf>
    <xf numFmtId="0" fontId="0" fillId="0" borderId="75" xfId="59" applyFont="1" applyBorder="1" applyAlignment="1" applyProtection="1">
      <alignment horizontal="left" vertical="top" wrapText="1"/>
      <protection hidden="1"/>
    </xf>
    <xf numFmtId="0" fontId="0" fillId="0" borderId="76" xfId="59" applyFont="1" applyBorder="1" applyAlignment="1" applyProtection="1">
      <alignment horizontal="left" vertical="top" wrapText="1"/>
      <protection hidden="1"/>
    </xf>
    <xf numFmtId="0" fontId="0" fillId="0" borderId="77" xfId="59" applyFont="1" applyBorder="1" applyAlignment="1" applyProtection="1">
      <alignment horizontal="left" vertical="top" wrapText="1"/>
      <protection hidden="1"/>
    </xf>
    <xf numFmtId="0" fontId="0" fillId="0" borderId="78" xfId="59" applyFont="1" applyBorder="1" applyAlignment="1" applyProtection="1">
      <alignment horizontal="left" vertical="top" wrapText="1"/>
      <protection hidden="1"/>
    </xf>
    <xf numFmtId="0" fontId="0" fillId="0" borderId="79" xfId="59" applyFont="1" applyBorder="1" applyAlignment="1" applyProtection="1">
      <alignment horizontal="left" vertical="top" wrapText="1"/>
      <protection hidden="1"/>
    </xf>
    <xf numFmtId="0" fontId="0" fillId="0" borderId="80" xfId="59" applyFont="1" applyBorder="1" applyAlignment="1" applyProtection="1">
      <alignment horizontal="left" vertical="top" wrapText="1"/>
      <protection hidden="1"/>
    </xf>
    <xf numFmtId="0" fontId="0" fillId="0" borderId="81" xfId="59" applyFont="1" applyBorder="1" applyAlignment="1" applyProtection="1">
      <alignment horizontal="left" vertical="top" wrapText="1"/>
      <protection hidden="1"/>
    </xf>
    <xf numFmtId="0" fontId="0" fillId="0" borderId="82" xfId="59" applyFont="1" applyBorder="1" applyAlignment="1" applyProtection="1">
      <alignment horizontal="left" vertical="top" wrapText="1"/>
      <protection hidden="1"/>
    </xf>
    <xf numFmtId="0" fontId="0" fillId="0" borderId="26" xfId="59" applyFont="1" applyBorder="1" applyAlignment="1" applyProtection="1">
      <alignment horizontal="left" vertical="top" wrapText="1"/>
      <protection hidden="1"/>
    </xf>
    <xf numFmtId="0" fontId="0" fillId="0" borderId="29" xfId="59" applyFont="1" applyBorder="1" applyAlignment="1" applyProtection="1">
      <alignment horizontal="left" vertical="top" wrapText="1"/>
      <protection hidden="1"/>
    </xf>
    <xf numFmtId="0" fontId="0" fillId="0" borderId="56" xfId="59" applyFont="1" applyFill="1" applyBorder="1" applyAlignment="1" applyProtection="1">
      <alignment horizontal="justify" vertical="top" wrapText="1"/>
      <protection hidden="1"/>
    </xf>
    <xf numFmtId="0" fontId="0" fillId="0" borderId="26" xfId="59" applyFont="1" applyFill="1" applyBorder="1" applyAlignment="1" applyProtection="1">
      <alignment horizontal="justify" vertical="top" wrapText="1"/>
      <protection hidden="1"/>
    </xf>
    <xf numFmtId="0" fontId="1" fillId="28" borderId="83" xfId="0" applyFont="1" applyFill="1" applyBorder="1" applyAlignment="1" applyProtection="1">
      <alignment horizontal="left" vertical="top" wrapText="1"/>
      <protection hidden="1"/>
    </xf>
    <xf numFmtId="0" fontId="1" fillId="28" borderId="84" xfId="0" applyFont="1" applyFill="1" applyBorder="1" applyAlignment="1" applyProtection="1">
      <alignment horizontal="left" vertical="top" wrapText="1"/>
      <protection hidden="1"/>
    </xf>
    <xf numFmtId="0" fontId="1" fillId="22" borderId="85" xfId="59" applyFont="1" applyFill="1" applyBorder="1" applyAlignment="1" applyProtection="1">
      <alignment horizontal="center" vertical="top" wrapText="1"/>
      <protection hidden="1"/>
    </xf>
    <xf numFmtId="0" fontId="1" fillId="22" borderId="81" xfId="59" applyFont="1" applyFill="1" applyBorder="1" applyAlignment="1" applyProtection="1">
      <alignment horizontal="center" vertical="top" wrapText="1"/>
      <protection hidden="1"/>
    </xf>
    <xf numFmtId="0" fontId="1" fillId="22" borderId="82" xfId="59" applyFont="1" applyFill="1" applyBorder="1" applyAlignment="1" applyProtection="1">
      <alignment horizontal="center" vertical="top" wrapText="1"/>
      <protection hidden="1"/>
    </xf>
    <xf numFmtId="0" fontId="1" fillId="22" borderId="86" xfId="15" applyFont="1" applyFill="1" applyBorder="1" applyAlignment="1" applyProtection="1">
      <alignment horizontal="center" vertical="center" textRotation="90" wrapText="1"/>
      <protection hidden="1"/>
    </xf>
    <xf numFmtId="0" fontId="1" fillId="22" borderId="87" xfId="15" applyFont="1" applyFill="1" applyBorder="1" applyAlignment="1" applyProtection="1">
      <alignment horizontal="center" vertical="center" textRotation="90" wrapText="1"/>
      <protection hidden="1"/>
    </xf>
    <xf numFmtId="0" fontId="0" fillId="0" borderId="29" xfId="59" applyFont="1" applyBorder="1" applyAlignment="1" applyProtection="1">
      <alignment horizontal="justify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/>
      <protection hidden="1"/>
    </xf>
    <xf numFmtId="0" fontId="1" fillId="28" borderId="88" xfId="0" applyFont="1" applyFill="1" applyBorder="1" applyAlignment="1" applyProtection="1">
      <alignment horizontal="left" vertical="top" wrapText="1"/>
      <protection hidden="1"/>
    </xf>
    <xf numFmtId="0" fontId="1" fillId="28" borderId="89" xfId="0" applyFont="1" applyFill="1" applyBorder="1" applyAlignment="1" applyProtection="1">
      <alignment horizontal="left" vertical="top" wrapText="1"/>
      <protection hidden="1"/>
    </xf>
    <xf numFmtId="0" fontId="1" fillId="28" borderId="90" xfId="0" applyFont="1" applyFill="1" applyBorder="1" applyAlignment="1" applyProtection="1">
      <alignment horizontal="left" vertical="top" wrapText="1"/>
      <protection hidden="1"/>
    </xf>
    <xf numFmtId="0" fontId="1" fillId="28" borderId="65" xfId="0" applyFont="1" applyFill="1" applyBorder="1" applyAlignment="1" applyProtection="1">
      <alignment horizontal="left" vertical="top" wrapText="1"/>
      <protection hidden="1"/>
    </xf>
    <xf numFmtId="0" fontId="1" fillId="28" borderId="91" xfId="0" applyFont="1" applyFill="1" applyBorder="1" applyAlignment="1" applyProtection="1">
      <alignment horizontal="left" vertical="top" wrapText="1"/>
      <protection hidden="1"/>
    </xf>
    <xf numFmtId="0" fontId="1" fillId="28" borderId="92" xfId="0" applyFont="1" applyFill="1" applyBorder="1" applyAlignment="1" applyProtection="1">
      <alignment horizontal="left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179" fontId="1" fillId="0" borderId="93" xfId="55" applyNumberFormat="1" applyFont="1" applyBorder="1" applyAlignment="1" applyProtection="1">
      <alignment horizontal="right" vertical="top"/>
      <protection hidden="1"/>
    </xf>
    <xf numFmtId="179" fontId="1" fillId="0" borderId="94" xfId="55" applyNumberFormat="1" applyFont="1" applyBorder="1" applyAlignment="1" applyProtection="1">
      <alignment horizontal="right" vertical="top"/>
      <protection hidden="1"/>
    </xf>
    <xf numFmtId="0" fontId="0" fillId="0" borderId="56" xfId="59" applyFont="1" applyBorder="1" applyAlignment="1" applyProtection="1">
      <alignment horizontal="justify" vertical="top" wrapText="1"/>
      <protection hidden="1"/>
    </xf>
    <xf numFmtId="1" fontId="0" fillId="0" borderId="95" xfId="0" applyNumberFormat="1" applyFont="1" applyFill="1" applyBorder="1" applyAlignment="1" applyProtection="1">
      <alignment horizontal="left" vertical="top" wrapText="1"/>
      <protection hidden="1"/>
    </xf>
    <xf numFmtId="1" fontId="0" fillId="0" borderId="47" xfId="0" applyNumberFormat="1" applyFont="1" applyFill="1" applyBorder="1" applyAlignment="1" applyProtection="1">
      <alignment horizontal="left" vertical="top" wrapText="1"/>
      <protection hidden="1"/>
    </xf>
    <xf numFmtId="1" fontId="0" fillId="0" borderId="96" xfId="0" applyNumberFormat="1" applyFont="1" applyFill="1" applyBorder="1" applyAlignment="1" applyProtection="1">
      <alignment horizontal="left" vertical="top" wrapText="1"/>
      <protection hidden="1"/>
    </xf>
  </cellXfs>
  <cellStyles count="52">
    <cellStyle name="Normal" xfId="0"/>
    <cellStyle name="_Master_v02-0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Currency" xfId="55"/>
    <cellStyle name="Currency [0]" xfId="56"/>
    <cellStyle name="Neutral" xfId="57"/>
    <cellStyle name="Normal_Sheet1" xfId="58"/>
    <cellStyle name="normální_Komunikační služby KIVS - Praha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aco\groupdata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  <sheetDataSet>
      <sheetData sheetId="0">
        <row r="1">
          <cell r="A1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82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:B11"/>
      <selection pane="topRight" activeCell="C5" sqref="C5:J5"/>
      <selection pane="bottomLeft" activeCell="A14" sqref="A14"/>
      <selection pane="bottomRight" activeCell="F17" sqref="F17"/>
    </sheetView>
  </sheetViews>
  <sheetFormatPr defaultColWidth="9.140625" defaultRowHeight="12.75"/>
  <cols>
    <col min="1" max="3" width="22.7109375" style="10" customWidth="1"/>
    <col min="4" max="4" width="98.7109375" style="10" customWidth="1"/>
    <col min="5" max="5" width="5.7109375" style="10" customWidth="1"/>
    <col min="6" max="11" width="15.7109375" style="10" customWidth="1"/>
    <col min="12" max="19" width="15.7109375" style="10" hidden="1" customWidth="1"/>
    <col min="20" max="20" width="7.140625" style="10" customWidth="1"/>
    <col min="21" max="16384" width="9.140625" style="10" customWidth="1"/>
  </cols>
  <sheetData>
    <row r="1" spans="1:12" ht="12.75" customHeight="1">
      <c r="A1" s="36" t="s">
        <v>9</v>
      </c>
      <c r="B1" s="37"/>
      <c r="C1" s="38"/>
      <c r="D1" s="39"/>
      <c r="E1" s="39"/>
      <c r="F1" s="39"/>
      <c r="G1" s="39"/>
      <c r="H1" s="39"/>
      <c r="I1" s="40"/>
      <c r="J1" s="9"/>
      <c r="K1" s="9"/>
      <c r="L1" s="9"/>
    </row>
    <row r="2" spans="1:12" ht="12.75">
      <c r="A2" s="169" t="s">
        <v>0</v>
      </c>
      <c r="B2" s="170"/>
      <c r="C2" s="153" t="s">
        <v>27</v>
      </c>
      <c r="D2" s="154"/>
      <c r="E2" s="154"/>
      <c r="F2" s="154"/>
      <c r="G2" s="154"/>
      <c r="H2" s="154"/>
      <c r="I2" s="155"/>
      <c r="J2" s="11"/>
      <c r="K2" s="11"/>
      <c r="L2" s="11"/>
    </row>
    <row r="3" spans="1:12" ht="12.75">
      <c r="A3" s="171" t="s">
        <v>166</v>
      </c>
      <c r="B3" s="172"/>
      <c r="C3" s="147" t="s">
        <v>28</v>
      </c>
      <c r="D3" s="148"/>
      <c r="E3" s="148"/>
      <c r="F3" s="148"/>
      <c r="G3" s="148"/>
      <c r="H3" s="148"/>
      <c r="I3" s="149"/>
      <c r="J3" s="11"/>
      <c r="K3" s="11"/>
      <c r="L3" s="11"/>
    </row>
    <row r="4" spans="1:12" ht="12.75" customHeight="1">
      <c r="A4" s="171" t="s">
        <v>167</v>
      </c>
      <c r="B4" s="172"/>
      <c r="C4" s="147" t="s">
        <v>29</v>
      </c>
      <c r="D4" s="148"/>
      <c r="E4" s="148"/>
      <c r="F4" s="148"/>
      <c r="G4" s="148"/>
      <c r="H4" s="148"/>
      <c r="I4" s="149"/>
      <c r="J4" s="11"/>
      <c r="K4" s="11"/>
      <c r="L4" s="11"/>
    </row>
    <row r="5" spans="1:12" ht="13.5" customHeight="1">
      <c r="A5" s="171" t="s">
        <v>168</v>
      </c>
      <c r="B5" s="172"/>
      <c r="C5" s="147" t="s">
        <v>30</v>
      </c>
      <c r="D5" s="148"/>
      <c r="E5" s="148"/>
      <c r="F5" s="148"/>
      <c r="G5" s="148"/>
      <c r="H5" s="148"/>
      <c r="I5" s="149"/>
      <c r="J5" s="9"/>
      <c r="K5" s="9"/>
      <c r="L5" s="9"/>
    </row>
    <row r="6" spans="1:12" ht="12.75" customHeight="1">
      <c r="A6" s="171" t="s">
        <v>169</v>
      </c>
      <c r="B6" s="172"/>
      <c r="C6" s="147" t="s">
        <v>14</v>
      </c>
      <c r="D6" s="148"/>
      <c r="E6" s="148"/>
      <c r="F6" s="148"/>
      <c r="G6" s="148"/>
      <c r="H6" s="148"/>
      <c r="I6" s="149"/>
      <c r="J6" s="11"/>
      <c r="K6" s="11"/>
      <c r="L6" s="11"/>
    </row>
    <row r="7" spans="1:12" ht="12.75" customHeight="1">
      <c r="A7" s="171" t="s">
        <v>170</v>
      </c>
      <c r="B7" s="172"/>
      <c r="C7" s="147" t="s">
        <v>15</v>
      </c>
      <c r="D7" s="148"/>
      <c r="E7" s="148"/>
      <c r="F7" s="148"/>
      <c r="G7" s="148"/>
      <c r="H7" s="148"/>
      <c r="I7" s="149"/>
      <c r="J7" s="11"/>
      <c r="K7" s="11"/>
      <c r="L7" s="11"/>
    </row>
    <row r="8" spans="1:12" ht="15" customHeight="1">
      <c r="A8" s="171" t="s">
        <v>171</v>
      </c>
      <c r="B8" s="172"/>
      <c r="C8" s="147" t="s">
        <v>16</v>
      </c>
      <c r="D8" s="148"/>
      <c r="E8" s="148"/>
      <c r="F8" s="148"/>
      <c r="G8" s="148"/>
      <c r="H8" s="148"/>
      <c r="I8" s="149"/>
      <c r="J8" s="9"/>
      <c r="K8" s="9"/>
      <c r="L8" s="9"/>
    </row>
    <row r="9" spans="1:12" s="13" customFormat="1" ht="12.75" customHeight="1">
      <c r="A9" s="173" t="s">
        <v>172</v>
      </c>
      <c r="B9" s="174"/>
      <c r="C9" s="150" t="s">
        <v>13</v>
      </c>
      <c r="D9" s="151"/>
      <c r="E9" s="151"/>
      <c r="F9" s="151"/>
      <c r="G9" s="151"/>
      <c r="H9" s="151"/>
      <c r="I9" s="152"/>
      <c r="J9" s="23"/>
      <c r="K9" s="12"/>
      <c r="L9" s="12"/>
    </row>
    <row r="10" spans="1:20" s="1" customFormat="1" ht="27" customHeight="1">
      <c r="A10" s="160" t="s">
        <v>173</v>
      </c>
      <c r="B10" s="161"/>
      <c r="C10" s="179">
        <v>60</v>
      </c>
      <c r="D10" s="180"/>
      <c r="E10" s="180"/>
      <c r="F10" s="180"/>
      <c r="G10" s="180"/>
      <c r="H10" s="180"/>
      <c r="I10" s="181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1" customFormat="1" ht="13.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4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84" customFormat="1" ht="13.5" customHeight="1">
      <c r="A12" s="28" t="s">
        <v>1</v>
      </c>
      <c r="B12" s="29"/>
      <c r="C12" s="76"/>
      <c r="D12" s="80"/>
      <c r="E12" s="80"/>
      <c r="F12" s="80"/>
      <c r="G12" s="80"/>
      <c r="H12" s="80"/>
      <c r="I12" s="80"/>
      <c r="J12" s="81"/>
      <c r="K12" s="82"/>
      <c r="L12" s="83"/>
      <c r="M12" s="83"/>
      <c r="N12" s="83"/>
      <c r="O12" s="83"/>
      <c r="P12" s="83"/>
      <c r="Q12" s="83"/>
      <c r="R12" s="83"/>
      <c r="S12" s="83"/>
      <c r="T12" s="83"/>
    </row>
    <row r="13" spans="1:19" ht="12.75" customHeight="1">
      <c r="A13" s="31" t="s">
        <v>10</v>
      </c>
      <c r="B13" s="132" t="s">
        <v>147</v>
      </c>
      <c r="C13" s="132" t="s">
        <v>148</v>
      </c>
      <c r="D13" s="30" t="s">
        <v>149</v>
      </c>
      <c r="E13" s="165" t="s">
        <v>11</v>
      </c>
      <c r="F13" s="162" t="s">
        <v>3</v>
      </c>
      <c r="G13" s="163"/>
      <c r="H13" s="163"/>
      <c r="I13" s="164"/>
      <c r="J13" s="142" t="s">
        <v>2</v>
      </c>
      <c r="K13" s="143"/>
      <c r="L13" s="144" t="s">
        <v>162</v>
      </c>
      <c r="M13" s="144"/>
      <c r="N13" s="144"/>
      <c r="O13" s="145"/>
      <c r="P13" s="136" t="s">
        <v>163</v>
      </c>
      <c r="Q13" s="136"/>
      <c r="R13" s="136"/>
      <c r="S13" s="136"/>
    </row>
    <row r="14" spans="1:19" ht="26.25" customHeight="1">
      <c r="A14" s="32"/>
      <c r="B14" s="133"/>
      <c r="C14" s="133"/>
      <c r="D14" s="33"/>
      <c r="E14" s="166"/>
      <c r="F14" s="138" t="s">
        <v>123</v>
      </c>
      <c r="G14" s="139"/>
      <c r="H14" s="138" t="s">
        <v>124</v>
      </c>
      <c r="I14" s="130"/>
      <c r="J14" s="78" t="s">
        <v>123</v>
      </c>
      <c r="K14" s="79" t="s">
        <v>124</v>
      </c>
      <c r="L14" s="146" t="s">
        <v>125</v>
      </c>
      <c r="M14" s="141"/>
      <c r="N14" s="137" t="s">
        <v>126</v>
      </c>
      <c r="O14" s="137"/>
      <c r="P14" s="140" t="s">
        <v>125</v>
      </c>
      <c r="Q14" s="141"/>
      <c r="R14" s="137" t="s">
        <v>126</v>
      </c>
      <c r="S14" s="137"/>
    </row>
    <row r="15" spans="1:19" ht="27" customHeight="1">
      <c r="A15" s="97"/>
      <c r="B15" s="94"/>
      <c r="C15" s="94"/>
      <c r="D15" s="98"/>
      <c r="E15" s="166"/>
      <c r="F15" s="34" t="s">
        <v>160</v>
      </c>
      <c r="G15" s="34" t="s">
        <v>161</v>
      </c>
      <c r="H15" s="34" t="s">
        <v>160</v>
      </c>
      <c r="I15" s="35" t="s">
        <v>161</v>
      </c>
      <c r="J15" s="99">
        <v>0.65</v>
      </c>
      <c r="K15" s="100">
        <v>0.35</v>
      </c>
      <c r="L15" s="129" t="s">
        <v>160</v>
      </c>
      <c r="M15" s="6" t="s">
        <v>161</v>
      </c>
      <c r="N15" s="6" t="s">
        <v>160</v>
      </c>
      <c r="O15" s="6" t="s">
        <v>161</v>
      </c>
      <c r="P15" s="7" t="s">
        <v>160</v>
      </c>
      <c r="Q15" s="6" t="s">
        <v>161</v>
      </c>
      <c r="R15" s="6" t="s">
        <v>160</v>
      </c>
      <c r="S15" s="6" t="s">
        <v>161</v>
      </c>
    </row>
    <row r="16" spans="1:19" ht="14.25" customHeight="1">
      <c r="A16" s="158" t="s">
        <v>128</v>
      </c>
      <c r="B16" s="101" t="s">
        <v>127</v>
      </c>
      <c r="C16" s="102" t="s">
        <v>154</v>
      </c>
      <c r="D16" s="102" t="s">
        <v>155</v>
      </c>
      <c r="E16" s="103" t="s">
        <v>12</v>
      </c>
      <c r="F16" s="104">
        <v>1</v>
      </c>
      <c r="G16" s="104">
        <v>1</v>
      </c>
      <c r="H16" s="104">
        <v>1</v>
      </c>
      <c r="I16" s="105">
        <v>1</v>
      </c>
      <c r="J16" s="106">
        <v>0.6</v>
      </c>
      <c r="K16" s="107">
        <v>0.6</v>
      </c>
      <c r="L16" s="96">
        <f aca="true" t="shared" si="0" ref="L16:L25">J16*F16</f>
        <v>0.6</v>
      </c>
      <c r="M16" s="96">
        <f aca="true" t="shared" si="1" ref="M16:N25">J16*G16</f>
        <v>0.6</v>
      </c>
      <c r="N16" s="96">
        <f t="shared" si="1"/>
        <v>0.6</v>
      </c>
      <c r="O16" s="96">
        <f aca="true" t="shared" si="2" ref="O16:O25">K16*I16</f>
        <v>0.6</v>
      </c>
      <c r="P16" s="175">
        <f>SUM(L16:L18)</f>
        <v>0.6</v>
      </c>
      <c r="Q16" s="175">
        <f>SUM(M16:M18)</f>
        <v>0.6</v>
      </c>
      <c r="R16" s="175">
        <f>SUM(N16:N18)</f>
        <v>0.6</v>
      </c>
      <c r="S16" s="175">
        <f>SUM(O16:O18)</f>
        <v>0.6</v>
      </c>
    </row>
    <row r="17" spans="1:19" ht="14.25" customHeight="1">
      <c r="A17" s="159"/>
      <c r="B17" s="88" t="s">
        <v>26</v>
      </c>
      <c r="C17" s="90" t="s">
        <v>156</v>
      </c>
      <c r="D17" s="90" t="s">
        <v>157</v>
      </c>
      <c r="E17" s="68"/>
      <c r="F17" s="2"/>
      <c r="G17" s="2"/>
      <c r="H17" s="2"/>
      <c r="I17" s="2"/>
      <c r="J17" s="61">
        <v>0.3</v>
      </c>
      <c r="K17" s="62">
        <v>0.3</v>
      </c>
      <c r="L17" s="96">
        <f>J17*F17</f>
        <v>0</v>
      </c>
      <c r="M17" s="96">
        <f>J17*G17</f>
        <v>0</v>
      </c>
      <c r="N17" s="96">
        <f>K17*H17</f>
        <v>0</v>
      </c>
      <c r="O17" s="96">
        <f>K17*I17</f>
        <v>0</v>
      </c>
      <c r="P17" s="175"/>
      <c r="Q17" s="175"/>
      <c r="R17" s="175"/>
      <c r="S17" s="175"/>
    </row>
    <row r="18" spans="1:19" ht="14.25" customHeight="1">
      <c r="A18" s="159"/>
      <c r="B18" s="88" t="s">
        <v>174</v>
      </c>
      <c r="C18" s="90" t="s">
        <v>158</v>
      </c>
      <c r="D18" s="90" t="s">
        <v>159</v>
      </c>
      <c r="E18" s="68"/>
      <c r="F18" s="2"/>
      <c r="G18" s="2"/>
      <c r="H18" s="2"/>
      <c r="I18" s="2"/>
      <c r="J18" s="61">
        <v>0.1</v>
      </c>
      <c r="K18" s="62">
        <v>0.1</v>
      </c>
      <c r="L18" s="96">
        <f t="shared" si="0"/>
        <v>0</v>
      </c>
      <c r="M18" s="96">
        <f t="shared" si="1"/>
        <v>0</v>
      </c>
      <c r="N18" s="96">
        <f t="shared" si="1"/>
        <v>0</v>
      </c>
      <c r="O18" s="96">
        <f t="shared" si="2"/>
        <v>0</v>
      </c>
      <c r="P18" s="175"/>
      <c r="Q18" s="175"/>
      <c r="R18" s="175"/>
      <c r="S18" s="175"/>
    </row>
    <row r="19" spans="1:19" ht="14.25" customHeight="1">
      <c r="A19" s="159" t="s">
        <v>129</v>
      </c>
      <c r="B19" s="88" t="s">
        <v>127</v>
      </c>
      <c r="C19" s="90" t="s">
        <v>154</v>
      </c>
      <c r="D19" s="90" t="s">
        <v>175</v>
      </c>
      <c r="E19" s="69" t="s">
        <v>12</v>
      </c>
      <c r="F19" s="43">
        <v>1</v>
      </c>
      <c r="G19" s="43">
        <v>1</v>
      </c>
      <c r="H19" s="43">
        <v>1</v>
      </c>
      <c r="I19" s="48">
        <v>1</v>
      </c>
      <c r="J19" s="56">
        <v>0.6</v>
      </c>
      <c r="K19" s="57">
        <v>0.6</v>
      </c>
      <c r="L19" s="96">
        <f>J19*F19</f>
        <v>0.6</v>
      </c>
      <c r="M19" s="96">
        <f aca="true" t="shared" si="3" ref="M19:N21">J19*G19</f>
        <v>0.6</v>
      </c>
      <c r="N19" s="96">
        <f t="shared" si="3"/>
        <v>0.6</v>
      </c>
      <c r="O19" s="96">
        <f>K19*I19</f>
        <v>0.6</v>
      </c>
      <c r="P19" s="175">
        <f>SUM(L19:L21)</f>
        <v>0.6</v>
      </c>
      <c r="Q19" s="175">
        <f>SUM(M19:M21)</f>
        <v>0.6</v>
      </c>
      <c r="R19" s="175">
        <f>SUM(N19:N21)</f>
        <v>0.6</v>
      </c>
      <c r="S19" s="175">
        <f>SUM(O19:O21)</f>
        <v>0.6</v>
      </c>
    </row>
    <row r="20" spans="1:19" ht="14.25" customHeight="1">
      <c r="A20" s="159"/>
      <c r="B20" s="88" t="s">
        <v>26</v>
      </c>
      <c r="C20" s="90" t="s">
        <v>156</v>
      </c>
      <c r="D20" s="90" t="s">
        <v>176</v>
      </c>
      <c r="E20" s="68"/>
      <c r="F20" s="2"/>
      <c r="G20" s="2"/>
      <c r="H20" s="2"/>
      <c r="I20" s="2"/>
      <c r="J20" s="44">
        <v>0.3</v>
      </c>
      <c r="K20" s="45">
        <v>0.3</v>
      </c>
      <c r="L20" s="96">
        <f>J20*F20</f>
        <v>0</v>
      </c>
      <c r="M20" s="96">
        <f t="shared" si="3"/>
        <v>0</v>
      </c>
      <c r="N20" s="96">
        <f t="shared" si="3"/>
        <v>0</v>
      </c>
      <c r="O20" s="96">
        <f>K20*I20</f>
        <v>0</v>
      </c>
      <c r="P20" s="175"/>
      <c r="Q20" s="175"/>
      <c r="R20" s="175"/>
      <c r="S20" s="175"/>
    </row>
    <row r="21" spans="1:19" ht="14.25" customHeight="1">
      <c r="A21" s="159"/>
      <c r="B21" s="88" t="s">
        <v>174</v>
      </c>
      <c r="C21" s="90" t="s">
        <v>158</v>
      </c>
      <c r="D21" s="90" t="s">
        <v>177</v>
      </c>
      <c r="E21" s="68"/>
      <c r="F21" s="2"/>
      <c r="G21" s="2"/>
      <c r="H21" s="2"/>
      <c r="I21" s="2"/>
      <c r="J21" s="44">
        <v>0.1</v>
      </c>
      <c r="K21" s="45">
        <v>0.1</v>
      </c>
      <c r="L21" s="96">
        <f>J21*F21</f>
        <v>0</v>
      </c>
      <c r="M21" s="96">
        <f t="shared" si="3"/>
        <v>0</v>
      </c>
      <c r="N21" s="96">
        <f t="shared" si="3"/>
        <v>0</v>
      </c>
      <c r="O21" s="96">
        <f>K21*I21</f>
        <v>0</v>
      </c>
      <c r="P21" s="175"/>
      <c r="Q21" s="175"/>
      <c r="R21" s="175"/>
      <c r="S21" s="175"/>
    </row>
    <row r="22" spans="1:19" ht="12.75">
      <c r="A22" s="135" t="s">
        <v>17</v>
      </c>
      <c r="B22" s="73" t="s">
        <v>31</v>
      </c>
      <c r="C22" s="73" t="s">
        <v>32</v>
      </c>
      <c r="D22" s="73" t="s">
        <v>33</v>
      </c>
      <c r="E22" s="69" t="s">
        <v>12</v>
      </c>
      <c r="F22" s="43">
        <v>1</v>
      </c>
      <c r="G22" s="43">
        <v>1</v>
      </c>
      <c r="H22" s="43">
        <v>1</v>
      </c>
      <c r="I22" s="48">
        <v>1</v>
      </c>
      <c r="J22" s="44">
        <v>0.6</v>
      </c>
      <c r="K22" s="45">
        <v>0.6</v>
      </c>
      <c r="L22" s="96">
        <f t="shared" si="0"/>
        <v>0.6</v>
      </c>
      <c r="M22" s="96">
        <f t="shared" si="1"/>
        <v>0.6</v>
      </c>
      <c r="N22" s="96">
        <f t="shared" si="1"/>
        <v>0.6</v>
      </c>
      <c r="O22" s="96">
        <f t="shared" si="2"/>
        <v>0.6</v>
      </c>
      <c r="P22" s="168">
        <f>SUM(L22:L25)</f>
        <v>0.6</v>
      </c>
      <c r="Q22" s="168">
        <f>SUM(M22:M25)</f>
        <v>0.6</v>
      </c>
      <c r="R22" s="168">
        <f>SUM(N22:N25)</f>
        <v>0.6</v>
      </c>
      <c r="S22" s="168">
        <f>SUM(O22:O25)</f>
        <v>0.6</v>
      </c>
    </row>
    <row r="23" spans="1:19" ht="12.75">
      <c r="A23" s="135"/>
      <c r="B23" s="73" t="s">
        <v>34</v>
      </c>
      <c r="C23" s="73" t="s">
        <v>35</v>
      </c>
      <c r="D23" s="73" t="s">
        <v>36</v>
      </c>
      <c r="E23" s="69"/>
      <c r="F23" s="2"/>
      <c r="G23" s="2"/>
      <c r="H23" s="2"/>
      <c r="I23" s="2"/>
      <c r="J23" s="44">
        <v>0.15</v>
      </c>
      <c r="K23" s="45">
        <v>0.15</v>
      </c>
      <c r="L23" s="96">
        <f t="shared" si="0"/>
        <v>0</v>
      </c>
      <c r="M23" s="96">
        <f t="shared" si="1"/>
        <v>0</v>
      </c>
      <c r="N23" s="96">
        <f t="shared" si="1"/>
        <v>0</v>
      </c>
      <c r="O23" s="96">
        <f t="shared" si="2"/>
        <v>0</v>
      </c>
      <c r="P23" s="168"/>
      <c r="Q23" s="168"/>
      <c r="R23" s="168"/>
      <c r="S23" s="168"/>
    </row>
    <row r="24" spans="1:19" ht="12.75">
      <c r="A24" s="135"/>
      <c r="B24" s="73" t="s">
        <v>37</v>
      </c>
      <c r="C24" s="73" t="s">
        <v>38</v>
      </c>
      <c r="D24" s="73" t="s">
        <v>39</v>
      </c>
      <c r="E24" s="69"/>
      <c r="F24" s="2"/>
      <c r="G24" s="2"/>
      <c r="H24" s="2"/>
      <c r="I24" s="2"/>
      <c r="J24" s="44">
        <v>0.15</v>
      </c>
      <c r="K24" s="45">
        <v>0.15</v>
      </c>
      <c r="L24" s="96">
        <f t="shared" si="0"/>
        <v>0</v>
      </c>
      <c r="M24" s="96">
        <f t="shared" si="1"/>
        <v>0</v>
      </c>
      <c r="N24" s="96">
        <f t="shared" si="1"/>
        <v>0</v>
      </c>
      <c r="O24" s="96">
        <f t="shared" si="2"/>
        <v>0</v>
      </c>
      <c r="P24" s="168"/>
      <c r="Q24" s="168"/>
      <c r="R24" s="168"/>
      <c r="S24" s="168"/>
    </row>
    <row r="25" spans="1:19" ht="12.75">
      <c r="A25" s="135"/>
      <c r="B25" s="73" t="s">
        <v>40</v>
      </c>
      <c r="C25" s="73" t="s">
        <v>41</v>
      </c>
      <c r="D25" s="73" t="s">
        <v>42</v>
      </c>
      <c r="E25" s="70"/>
      <c r="F25" s="2"/>
      <c r="G25" s="2"/>
      <c r="H25" s="2"/>
      <c r="I25" s="2"/>
      <c r="J25" s="61">
        <v>0.1</v>
      </c>
      <c r="K25" s="62">
        <v>0.1</v>
      </c>
      <c r="L25" s="96">
        <f t="shared" si="0"/>
        <v>0</v>
      </c>
      <c r="M25" s="96">
        <f t="shared" si="1"/>
        <v>0</v>
      </c>
      <c r="N25" s="96">
        <f t="shared" si="1"/>
        <v>0</v>
      </c>
      <c r="O25" s="96">
        <f t="shared" si="2"/>
        <v>0</v>
      </c>
      <c r="P25" s="168"/>
      <c r="Q25" s="168"/>
      <c r="R25" s="168"/>
      <c r="S25" s="168"/>
    </row>
    <row r="26" spans="1:19" ht="12.75">
      <c r="A26" s="135" t="s">
        <v>45</v>
      </c>
      <c r="B26" s="73" t="s">
        <v>86</v>
      </c>
      <c r="C26" s="73" t="s">
        <v>46</v>
      </c>
      <c r="D26" s="42" t="s">
        <v>53</v>
      </c>
      <c r="E26" s="69" t="s">
        <v>12</v>
      </c>
      <c r="F26" s="43">
        <v>1</v>
      </c>
      <c r="G26" s="43">
        <v>1</v>
      </c>
      <c r="H26" s="43">
        <v>1</v>
      </c>
      <c r="I26" s="48">
        <v>1</v>
      </c>
      <c r="J26" s="44">
        <v>0.6</v>
      </c>
      <c r="K26" s="45">
        <v>0.6</v>
      </c>
      <c r="L26" s="96">
        <f aca="true" t="shared" si="4" ref="L26:L32">J26*F26</f>
        <v>0.6</v>
      </c>
      <c r="M26" s="96">
        <f aca="true" t="shared" si="5" ref="M26:M32">J26*G26</f>
        <v>0.6</v>
      </c>
      <c r="N26" s="96">
        <f aca="true" t="shared" si="6" ref="N26:N32">K26*H26</f>
        <v>0.6</v>
      </c>
      <c r="O26" s="96">
        <f aca="true" t="shared" si="7" ref="O26:O32">K26*I26</f>
        <v>0.6</v>
      </c>
      <c r="P26" s="168">
        <f>SUM(L26:L32)</f>
        <v>0.6</v>
      </c>
      <c r="Q26" s="168">
        <f>SUM(M26:M32)</f>
        <v>0.6</v>
      </c>
      <c r="R26" s="168">
        <f>SUM(N26:N32)</f>
        <v>0.6</v>
      </c>
      <c r="S26" s="168">
        <f>SUM(O26:O32)</f>
        <v>0.6</v>
      </c>
    </row>
    <row r="27" spans="1:19" ht="12.75">
      <c r="A27" s="135"/>
      <c r="B27" s="73" t="s">
        <v>87</v>
      </c>
      <c r="C27" s="73" t="s">
        <v>47</v>
      </c>
      <c r="D27" s="42" t="s">
        <v>54</v>
      </c>
      <c r="E27" s="69"/>
      <c r="F27" s="2"/>
      <c r="G27" s="2"/>
      <c r="H27" s="2"/>
      <c r="I27" s="2"/>
      <c r="J27" s="44">
        <v>0.1</v>
      </c>
      <c r="K27" s="45">
        <v>0.1</v>
      </c>
      <c r="L27" s="96">
        <f t="shared" si="4"/>
        <v>0</v>
      </c>
      <c r="M27" s="96">
        <f t="shared" si="5"/>
        <v>0</v>
      </c>
      <c r="N27" s="96">
        <f t="shared" si="6"/>
        <v>0</v>
      </c>
      <c r="O27" s="96">
        <f t="shared" si="7"/>
        <v>0</v>
      </c>
      <c r="P27" s="168"/>
      <c r="Q27" s="168"/>
      <c r="R27" s="168"/>
      <c r="S27" s="168"/>
    </row>
    <row r="28" spans="1:19" ht="12.75">
      <c r="A28" s="135"/>
      <c r="B28" s="73" t="s">
        <v>88</v>
      </c>
      <c r="C28" s="73" t="s">
        <v>48</v>
      </c>
      <c r="D28" s="42" t="s">
        <v>55</v>
      </c>
      <c r="E28" s="69"/>
      <c r="F28" s="2"/>
      <c r="G28" s="2"/>
      <c r="H28" s="2"/>
      <c r="I28" s="2"/>
      <c r="J28" s="44">
        <v>0.04</v>
      </c>
      <c r="K28" s="45">
        <v>0.04</v>
      </c>
      <c r="L28" s="96">
        <f>J28*F28</f>
        <v>0</v>
      </c>
      <c r="M28" s="96">
        <f>J28*G28</f>
        <v>0</v>
      </c>
      <c r="N28" s="96">
        <f>K28*H28</f>
        <v>0</v>
      </c>
      <c r="O28" s="96">
        <f>K28*I28</f>
        <v>0</v>
      </c>
      <c r="P28" s="168"/>
      <c r="Q28" s="168"/>
      <c r="R28" s="168"/>
      <c r="S28" s="168"/>
    </row>
    <row r="29" spans="1:19" ht="12.75">
      <c r="A29" s="135"/>
      <c r="B29" s="73" t="s">
        <v>89</v>
      </c>
      <c r="C29" s="73" t="s">
        <v>49</v>
      </c>
      <c r="D29" s="42" t="s">
        <v>56</v>
      </c>
      <c r="E29" s="69"/>
      <c r="F29" s="2"/>
      <c r="G29" s="2"/>
      <c r="H29" s="2"/>
      <c r="I29" s="2"/>
      <c r="J29" s="44">
        <v>0.03</v>
      </c>
      <c r="K29" s="45">
        <v>0.03</v>
      </c>
      <c r="L29" s="96">
        <f t="shared" si="4"/>
        <v>0</v>
      </c>
      <c r="M29" s="96">
        <f t="shared" si="5"/>
        <v>0</v>
      </c>
      <c r="N29" s="96">
        <f t="shared" si="6"/>
        <v>0</v>
      </c>
      <c r="O29" s="96">
        <f t="shared" si="7"/>
        <v>0</v>
      </c>
      <c r="P29" s="168"/>
      <c r="Q29" s="168"/>
      <c r="R29" s="168"/>
      <c r="S29" s="168"/>
    </row>
    <row r="30" spans="1:19" ht="12.75">
      <c r="A30" s="135"/>
      <c r="B30" s="73" t="s">
        <v>90</v>
      </c>
      <c r="C30" s="73" t="s">
        <v>50</v>
      </c>
      <c r="D30" s="42" t="s">
        <v>57</v>
      </c>
      <c r="E30" s="69"/>
      <c r="F30" s="2"/>
      <c r="G30" s="2"/>
      <c r="H30" s="2"/>
      <c r="I30" s="2"/>
      <c r="J30" s="44">
        <v>0.03</v>
      </c>
      <c r="K30" s="45">
        <v>0.03</v>
      </c>
      <c r="L30" s="96">
        <f>J30*F30</f>
        <v>0</v>
      </c>
      <c r="M30" s="96">
        <f>J30*G30</f>
        <v>0</v>
      </c>
      <c r="N30" s="96">
        <f>K30*H30</f>
        <v>0</v>
      </c>
      <c r="O30" s="96">
        <f>K30*I30</f>
        <v>0</v>
      </c>
      <c r="P30" s="168"/>
      <c r="Q30" s="168"/>
      <c r="R30" s="168"/>
      <c r="S30" s="168"/>
    </row>
    <row r="31" spans="1:19" ht="12.75">
      <c r="A31" s="135"/>
      <c r="B31" s="73" t="s">
        <v>91</v>
      </c>
      <c r="C31" s="73" t="s">
        <v>51</v>
      </c>
      <c r="D31" s="42" t="s">
        <v>58</v>
      </c>
      <c r="E31" s="69"/>
      <c r="F31" s="2"/>
      <c r="G31" s="2"/>
      <c r="H31" s="2"/>
      <c r="I31" s="2"/>
      <c r="J31" s="44">
        <v>0.1</v>
      </c>
      <c r="K31" s="45">
        <v>0.1</v>
      </c>
      <c r="L31" s="96">
        <f>J31*F31</f>
        <v>0</v>
      </c>
      <c r="M31" s="96">
        <f>J31*G31</f>
        <v>0</v>
      </c>
      <c r="N31" s="96">
        <f>K31*H31</f>
        <v>0</v>
      </c>
      <c r="O31" s="96">
        <f>K31*I31</f>
        <v>0</v>
      </c>
      <c r="P31" s="168"/>
      <c r="Q31" s="168"/>
      <c r="R31" s="168"/>
      <c r="S31" s="168"/>
    </row>
    <row r="32" spans="1:19" ht="12.75">
      <c r="A32" s="135"/>
      <c r="B32" s="73" t="s">
        <v>92</v>
      </c>
      <c r="C32" s="73" t="s">
        <v>52</v>
      </c>
      <c r="D32" s="42" t="s">
        <v>59</v>
      </c>
      <c r="E32" s="70"/>
      <c r="F32" s="2"/>
      <c r="G32" s="2"/>
      <c r="H32" s="2"/>
      <c r="I32" s="2"/>
      <c r="J32" s="61">
        <v>0.1</v>
      </c>
      <c r="K32" s="62">
        <v>0.1</v>
      </c>
      <c r="L32" s="96">
        <f t="shared" si="4"/>
        <v>0</v>
      </c>
      <c r="M32" s="96">
        <f t="shared" si="5"/>
        <v>0</v>
      </c>
      <c r="N32" s="96">
        <f t="shared" si="6"/>
        <v>0</v>
      </c>
      <c r="O32" s="96">
        <f t="shared" si="7"/>
        <v>0</v>
      </c>
      <c r="P32" s="168"/>
      <c r="Q32" s="168"/>
      <c r="R32" s="168"/>
      <c r="S32" s="168"/>
    </row>
    <row r="33" spans="1:19" ht="12.75">
      <c r="A33" s="135" t="s">
        <v>60</v>
      </c>
      <c r="B33" s="73" t="s">
        <v>93</v>
      </c>
      <c r="C33" s="73" t="s">
        <v>74</v>
      </c>
      <c r="D33" s="42" t="s">
        <v>75</v>
      </c>
      <c r="E33" s="69" t="s">
        <v>12</v>
      </c>
      <c r="F33" s="43">
        <v>1</v>
      </c>
      <c r="G33" s="43">
        <v>1</v>
      </c>
      <c r="H33" s="43">
        <v>1</v>
      </c>
      <c r="I33" s="48">
        <v>1</v>
      </c>
      <c r="J33" s="44">
        <v>0.4</v>
      </c>
      <c r="K33" s="45">
        <v>0.4</v>
      </c>
      <c r="L33" s="96">
        <f aca="true" t="shared" si="8" ref="L33:L43">J33*F33</f>
        <v>0.4</v>
      </c>
      <c r="M33" s="96">
        <f aca="true" t="shared" si="9" ref="M33:M43">J33*G33</f>
        <v>0.4</v>
      </c>
      <c r="N33" s="96">
        <f aca="true" t="shared" si="10" ref="N33:N43">K33*H33</f>
        <v>0.4</v>
      </c>
      <c r="O33" s="96">
        <f aca="true" t="shared" si="11" ref="O33:O43">K33*I33</f>
        <v>0.4</v>
      </c>
      <c r="P33" s="168">
        <f>SUM(L33:L43)</f>
        <v>0.4</v>
      </c>
      <c r="Q33" s="168">
        <f>SUM(M33:M43)</f>
        <v>0.4</v>
      </c>
      <c r="R33" s="168">
        <f>SUM(N33:N43)</f>
        <v>0.4</v>
      </c>
      <c r="S33" s="168">
        <f>SUM(O33:O43)</f>
        <v>0.4</v>
      </c>
    </row>
    <row r="34" spans="1:19" ht="12.75">
      <c r="A34" s="135"/>
      <c r="B34" s="73" t="s">
        <v>94</v>
      </c>
      <c r="C34" s="73" t="s">
        <v>61</v>
      </c>
      <c r="D34" s="42" t="s">
        <v>64</v>
      </c>
      <c r="E34" s="69"/>
      <c r="F34" s="2"/>
      <c r="G34" s="2"/>
      <c r="H34" s="2"/>
      <c r="I34" s="2"/>
      <c r="J34" s="44">
        <v>0.2</v>
      </c>
      <c r="K34" s="45">
        <v>0.2</v>
      </c>
      <c r="L34" s="96">
        <f>J34*F34</f>
        <v>0</v>
      </c>
      <c r="M34" s="96">
        <f aca="true" t="shared" si="12" ref="M34:N37">J34*G34</f>
        <v>0</v>
      </c>
      <c r="N34" s="96">
        <f t="shared" si="12"/>
        <v>0</v>
      </c>
      <c r="O34" s="96">
        <f>K34*I34</f>
        <v>0</v>
      </c>
      <c r="P34" s="168"/>
      <c r="Q34" s="168"/>
      <c r="R34" s="168"/>
      <c r="S34" s="168"/>
    </row>
    <row r="35" spans="1:19" ht="12.75">
      <c r="A35" s="135"/>
      <c r="B35" s="73" t="s">
        <v>121</v>
      </c>
      <c r="C35" s="73" t="s">
        <v>62</v>
      </c>
      <c r="D35" s="42" t="s">
        <v>122</v>
      </c>
      <c r="E35" s="69"/>
      <c r="F35" s="2"/>
      <c r="G35" s="2"/>
      <c r="H35" s="2"/>
      <c r="I35" s="2"/>
      <c r="J35" s="44">
        <v>0.13</v>
      </c>
      <c r="K35" s="45">
        <v>0.13</v>
      </c>
      <c r="L35" s="96">
        <f>J35*F35</f>
        <v>0</v>
      </c>
      <c r="M35" s="96">
        <f t="shared" si="12"/>
        <v>0</v>
      </c>
      <c r="N35" s="96">
        <f t="shared" si="12"/>
        <v>0</v>
      </c>
      <c r="O35" s="96">
        <f>K35*I35</f>
        <v>0</v>
      </c>
      <c r="P35" s="168"/>
      <c r="Q35" s="168"/>
      <c r="R35" s="168"/>
      <c r="S35" s="168"/>
    </row>
    <row r="36" spans="1:19" ht="12.75">
      <c r="A36" s="135"/>
      <c r="B36" s="73" t="s">
        <v>95</v>
      </c>
      <c r="C36" s="73" t="s">
        <v>63</v>
      </c>
      <c r="D36" s="42" t="s">
        <v>65</v>
      </c>
      <c r="E36" s="69"/>
      <c r="F36" s="2"/>
      <c r="G36" s="2"/>
      <c r="H36" s="2"/>
      <c r="I36" s="2"/>
      <c r="J36" s="44">
        <v>0.1</v>
      </c>
      <c r="K36" s="45">
        <v>0.1</v>
      </c>
      <c r="L36" s="96">
        <f>J36*F36</f>
        <v>0</v>
      </c>
      <c r="M36" s="96">
        <f t="shared" si="12"/>
        <v>0</v>
      </c>
      <c r="N36" s="96">
        <f t="shared" si="12"/>
        <v>0</v>
      </c>
      <c r="O36" s="96">
        <f>K36*I36</f>
        <v>0</v>
      </c>
      <c r="P36" s="168"/>
      <c r="Q36" s="168"/>
      <c r="R36" s="168"/>
      <c r="S36" s="168"/>
    </row>
    <row r="37" spans="1:19" ht="12.75">
      <c r="A37" s="135"/>
      <c r="B37" s="73" t="s">
        <v>96</v>
      </c>
      <c r="C37" s="73" t="s">
        <v>46</v>
      </c>
      <c r="D37" s="42" t="s">
        <v>66</v>
      </c>
      <c r="E37" s="69"/>
      <c r="F37" s="2"/>
      <c r="G37" s="2"/>
      <c r="H37" s="2"/>
      <c r="I37" s="2"/>
      <c r="J37" s="44">
        <v>0.07</v>
      </c>
      <c r="K37" s="45">
        <v>0.07</v>
      </c>
      <c r="L37" s="96">
        <f>J37*F37</f>
        <v>0</v>
      </c>
      <c r="M37" s="96">
        <f t="shared" si="12"/>
        <v>0</v>
      </c>
      <c r="N37" s="96">
        <f t="shared" si="12"/>
        <v>0</v>
      </c>
      <c r="O37" s="96">
        <f>K37*I37</f>
        <v>0</v>
      </c>
      <c r="P37" s="168"/>
      <c r="Q37" s="168"/>
      <c r="R37" s="168"/>
      <c r="S37" s="168"/>
    </row>
    <row r="38" spans="1:19" ht="12.75">
      <c r="A38" s="135"/>
      <c r="B38" s="73" t="s">
        <v>97</v>
      </c>
      <c r="C38" s="73" t="s">
        <v>47</v>
      </c>
      <c r="D38" s="42" t="s">
        <v>67</v>
      </c>
      <c r="E38" s="69"/>
      <c r="F38" s="2"/>
      <c r="G38" s="2"/>
      <c r="H38" s="2"/>
      <c r="I38" s="2"/>
      <c r="J38" s="44">
        <v>0.05</v>
      </c>
      <c r="K38" s="45">
        <v>0.05</v>
      </c>
      <c r="L38" s="96">
        <f t="shared" si="8"/>
        <v>0</v>
      </c>
      <c r="M38" s="96">
        <f t="shared" si="9"/>
        <v>0</v>
      </c>
      <c r="N38" s="96">
        <f t="shared" si="10"/>
        <v>0</v>
      </c>
      <c r="O38" s="96">
        <f t="shared" si="11"/>
        <v>0</v>
      </c>
      <c r="P38" s="168"/>
      <c r="Q38" s="168"/>
      <c r="R38" s="168"/>
      <c r="S38" s="168"/>
    </row>
    <row r="39" spans="1:19" ht="12.75">
      <c r="A39" s="135"/>
      <c r="B39" s="73" t="s">
        <v>98</v>
      </c>
      <c r="C39" s="73" t="s">
        <v>48</v>
      </c>
      <c r="D39" s="42" t="s">
        <v>68</v>
      </c>
      <c r="E39" s="69"/>
      <c r="F39" s="2"/>
      <c r="G39" s="2"/>
      <c r="H39" s="2"/>
      <c r="I39" s="2"/>
      <c r="J39" s="44">
        <v>0.03</v>
      </c>
      <c r="K39" s="45">
        <v>0.03</v>
      </c>
      <c r="L39" s="96">
        <f t="shared" si="8"/>
        <v>0</v>
      </c>
      <c r="M39" s="96">
        <f t="shared" si="9"/>
        <v>0</v>
      </c>
      <c r="N39" s="96">
        <f t="shared" si="10"/>
        <v>0</v>
      </c>
      <c r="O39" s="96">
        <f t="shared" si="11"/>
        <v>0</v>
      </c>
      <c r="P39" s="168"/>
      <c r="Q39" s="168"/>
      <c r="R39" s="168"/>
      <c r="S39" s="168"/>
    </row>
    <row r="40" spans="1:19" ht="12.75">
      <c r="A40" s="135"/>
      <c r="B40" s="73" t="s">
        <v>99</v>
      </c>
      <c r="C40" s="73" t="s">
        <v>49</v>
      </c>
      <c r="D40" s="42" t="s">
        <v>69</v>
      </c>
      <c r="E40" s="69"/>
      <c r="F40" s="2"/>
      <c r="G40" s="2"/>
      <c r="H40" s="2"/>
      <c r="I40" s="2"/>
      <c r="J40" s="44">
        <v>0.01</v>
      </c>
      <c r="K40" s="45">
        <v>0.01</v>
      </c>
      <c r="L40" s="96">
        <f t="shared" si="8"/>
        <v>0</v>
      </c>
      <c r="M40" s="96">
        <f t="shared" si="9"/>
        <v>0</v>
      </c>
      <c r="N40" s="96">
        <f t="shared" si="10"/>
        <v>0</v>
      </c>
      <c r="O40" s="96">
        <f t="shared" si="11"/>
        <v>0</v>
      </c>
      <c r="P40" s="168"/>
      <c r="Q40" s="168"/>
      <c r="R40" s="168"/>
      <c r="S40" s="168"/>
    </row>
    <row r="41" spans="1:19" ht="12.75">
      <c r="A41" s="135"/>
      <c r="B41" s="73" t="s">
        <v>100</v>
      </c>
      <c r="C41" s="73" t="s">
        <v>50</v>
      </c>
      <c r="D41" s="42" t="s">
        <v>70</v>
      </c>
      <c r="E41" s="69"/>
      <c r="F41" s="2"/>
      <c r="G41" s="2"/>
      <c r="H41" s="2"/>
      <c r="I41" s="2"/>
      <c r="J41" s="44">
        <v>0.005</v>
      </c>
      <c r="K41" s="45">
        <v>0.005</v>
      </c>
      <c r="L41" s="96">
        <f t="shared" si="8"/>
        <v>0</v>
      </c>
      <c r="M41" s="96">
        <f t="shared" si="9"/>
        <v>0</v>
      </c>
      <c r="N41" s="96">
        <f t="shared" si="10"/>
        <v>0</v>
      </c>
      <c r="O41" s="96">
        <f t="shared" si="11"/>
        <v>0</v>
      </c>
      <c r="P41" s="168"/>
      <c r="Q41" s="168"/>
      <c r="R41" s="168"/>
      <c r="S41" s="168"/>
    </row>
    <row r="42" spans="1:19" ht="12.75">
      <c r="A42" s="135"/>
      <c r="B42" s="73" t="s">
        <v>101</v>
      </c>
      <c r="C42" s="73" t="s">
        <v>51</v>
      </c>
      <c r="D42" s="42" t="s">
        <v>71</v>
      </c>
      <c r="E42" s="69"/>
      <c r="F42" s="2"/>
      <c r="G42" s="2"/>
      <c r="H42" s="2"/>
      <c r="I42" s="2"/>
      <c r="J42" s="44">
        <v>0.004</v>
      </c>
      <c r="K42" s="45">
        <v>0.004</v>
      </c>
      <c r="L42" s="96">
        <f t="shared" si="8"/>
        <v>0</v>
      </c>
      <c r="M42" s="96">
        <f t="shared" si="9"/>
        <v>0</v>
      </c>
      <c r="N42" s="96">
        <f t="shared" si="10"/>
        <v>0</v>
      </c>
      <c r="O42" s="96">
        <f t="shared" si="11"/>
        <v>0</v>
      </c>
      <c r="P42" s="168"/>
      <c r="Q42" s="168"/>
      <c r="R42" s="168"/>
      <c r="S42" s="168"/>
    </row>
    <row r="43" spans="1:19" ht="12.75">
      <c r="A43" s="135"/>
      <c r="B43" s="73" t="s">
        <v>102</v>
      </c>
      <c r="C43" s="73" t="s">
        <v>52</v>
      </c>
      <c r="D43" s="42" t="s">
        <v>72</v>
      </c>
      <c r="E43" s="70"/>
      <c r="F43" s="2"/>
      <c r="G43" s="2"/>
      <c r="H43" s="2"/>
      <c r="I43" s="2"/>
      <c r="J43" s="61">
        <v>0.001</v>
      </c>
      <c r="K43" s="62">
        <v>0.001</v>
      </c>
      <c r="L43" s="96">
        <f t="shared" si="8"/>
        <v>0</v>
      </c>
      <c r="M43" s="96">
        <f t="shared" si="9"/>
        <v>0</v>
      </c>
      <c r="N43" s="96">
        <f t="shared" si="10"/>
        <v>0</v>
      </c>
      <c r="O43" s="96">
        <f t="shared" si="11"/>
        <v>0</v>
      </c>
      <c r="P43" s="168"/>
      <c r="Q43" s="168"/>
      <c r="R43" s="168"/>
      <c r="S43" s="168"/>
    </row>
    <row r="44" spans="1:19" ht="12.75">
      <c r="A44" s="135" t="s">
        <v>73</v>
      </c>
      <c r="B44" s="73" t="s">
        <v>103</v>
      </c>
      <c r="C44" s="73" t="s">
        <v>74</v>
      </c>
      <c r="D44" s="42" t="s">
        <v>85</v>
      </c>
      <c r="E44" s="69" t="s">
        <v>12</v>
      </c>
      <c r="F44" s="43">
        <v>1</v>
      </c>
      <c r="G44" s="43">
        <v>1</v>
      </c>
      <c r="H44" s="43">
        <v>1</v>
      </c>
      <c r="I44" s="48">
        <v>1</v>
      </c>
      <c r="J44" s="44">
        <v>0.25</v>
      </c>
      <c r="K44" s="45">
        <v>0.25</v>
      </c>
      <c r="L44" s="96">
        <f aca="true" t="shared" si="13" ref="L44:L53">J44*F44</f>
        <v>0.25</v>
      </c>
      <c r="M44" s="96">
        <f aca="true" t="shared" si="14" ref="M44:M53">J44*G44</f>
        <v>0.25</v>
      </c>
      <c r="N44" s="96">
        <f aca="true" t="shared" si="15" ref="N44:N53">K44*H44</f>
        <v>0.25</v>
      </c>
      <c r="O44" s="96">
        <f aca="true" t="shared" si="16" ref="O44:O53">K44*I44</f>
        <v>0.25</v>
      </c>
      <c r="P44" s="168">
        <f>SUM(L44:L53)</f>
        <v>0.25</v>
      </c>
      <c r="Q44" s="168">
        <f>SUM(M44:M53)</f>
        <v>0.25</v>
      </c>
      <c r="R44" s="168">
        <f>SUM(N44:N53)</f>
        <v>0.25</v>
      </c>
      <c r="S44" s="168">
        <f>SUM(O44:O53)</f>
        <v>0.25</v>
      </c>
    </row>
    <row r="45" spans="1:19" ht="12.75">
      <c r="A45" s="135"/>
      <c r="B45" s="73" t="s">
        <v>104</v>
      </c>
      <c r="C45" s="73" t="s">
        <v>61</v>
      </c>
      <c r="D45" s="42" t="s">
        <v>76</v>
      </c>
      <c r="E45" s="69"/>
      <c r="F45" s="2"/>
      <c r="G45" s="2"/>
      <c r="H45" s="2"/>
      <c r="I45" s="2"/>
      <c r="J45" s="44">
        <v>0.35</v>
      </c>
      <c r="K45" s="45">
        <v>0.35</v>
      </c>
      <c r="L45" s="96">
        <f t="shared" si="13"/>
        <v>0</v>
      </c>
      <c r="M45" s="96">
        <f t="shared" si="14"/>
        <v>0</v>
      </c>
      <c r="N45" s="96">
        <f t="shared" si="15"/>
        <v>0</v>
      </c>
      <c r="O45" s="96">
        <f t="shared" si="16"/>
        <v>0</v>
      </c>
      <c r="P45" s="168"/>
      <c r="Q45" s="168"/>
      <c r="R45" s="168"/>
      <c r="S45" s="168"/>
    </row>
    <row r="46" spans="1:19" ht="12.75">
      <c r="A46" s="135"/>
      <c r="B46" s="73" t="s">
        <v>105</v>
      </c>
      <c r="C46" s="73" t="s">
        <v>63</v>
      </c>
      <c r="D46" s="42" t="s">
        <v>77</v>
      </c>
      <c r="E46" s="69"/>
      <c r="F46" s="2"/>
      <c r="G46" s="2"/>
      <c r="H46" s="2"/>
      <c r="I46" s="2"/>
      <c r="J46" s="44">
        <v>0.2</v>
      </c>
      <c r="K46" s="45">
        <v>0.2</v>
      </c>
      <c r="L46" s="96">
        <f t="shared" si="13"/>
        <v>0</v>
      </c>
      <c r="M46" s="96">
        <f t="shared" si="14"/>
        <v>0</v>
      </c>
      <c r="N46" s="96">
        <f t="shared" si="15"/>
        <v>0</v>
      </c>
      <c r="O46" s="96">
        <f t="shared" si="16"/>
        <v>0</v>
      </c>
      <c r="P46" s="168"/>
      <c r="Q46" s="168"/>
      <c r="R46" s="168"/>
      <c r="S46" s="168"/>
    </row>
    <row r="47" spans="1:19" ht="12.75">
      <c r="A47" s="135"/>
      <c r="B47" s="73" t="s">
        <v>106</v>
      </c>
      <c r="C47" s="73" t="s">
        <v>46</v>
      </c>
      <c r="D47" s="42" t="s">
        <v>78</v>
      </c>
      <c r="E47" s="69"/>
      <c r="F47" s="2"/>
      <c r="G47" s="2"/>
      <c r="H47" s="2"/>
      <c r="I47" s="2"/>
      <c r="J47" s="44">
        <v>0.1</v>
      </c>
      <c r="K47" s="45">
        <v>0.1</v>
      </c>
      <c r="L47" s="96">
        <f t="shared" si="13"/>
        <v>0</v>
      </c>
      <c r="M47" s="96">
        <f t="shared" si="14"/>
        <v>0</v>
      </c>
      <c r="N47" s="96">
        <f t="shared" si="15"/>
        <v>0</v>
      </c>
      <c r="O47" s="96">
        <f t="shared" si="16"/>
        <v>0</v>
      </c>
      <c r="P47" s="168"/>
      <c r="Q47" s="168"/>
      <c r="R47" s="168"/>
      <c r="S47" s="168"/>
    </row>
    <row r="48" spans="1:19" ht="12.75">
      <c r="A48" s="135"/>
      <c r="B48" s="73" t="s">
        <v>107</v>
      </c>
      <c r="C48" s="73" t="s">
        <v>47</v>
      </c>
      <c r="D48" s="42" t="s">
        <v>79</v>
      </c>
      <c r="E48" s="69"/>
      <c r="F48" s="2"/>
      <c r="G48" s="2"/>
      <c r="H48" s="2"/>
      <c r="I48" s="2"/>
      <c r="J48" s="44">
        <v>0.05</v>
      </c>
      <c r="K48" s="45">
        <v>0.05</v>
      </c>
      <c r="L48" s="96">
        <f t="shared" si="13"/>
        <v>0</v>
      </c>
      <c r="M48" s="96">
        <f t="shared" si="14"/>
        <v>0</v>
      </c>
      <c r="N48" s="96">
        <f t="shared" si="15"/>
        <v>0</v>
      </c>
      <c r="O48" s="96">
        <f t="shared" si="16"/>
        <v>0</v>
      </c>
      <c r="P48" s="168"/>
      <c r="Q48" s="168"/>
      <c r="R48" s="168"/>
      <c r="S48" s="168"/>
    </row>
    <row r="49" spans="1:19" ht="12.75">
      <c r="A49" s="135"/>
      <c r="B49" s="73" t="s">
        <v>108</v>
      </c>
      <c r="C49" s="73" t="s">
        <v>48</v>
      </c>
      <c r="D49" s="42" t="s">
        <v>80</v>
      </c>
      <c r="E49" s="69"/>
      <c r="F49" s="2"/>
      <c r="G49" s="2"/>
      <c r="H49" s="2"/>
      <c r="I49" s="2"/>
      <c r="J49" s="44">
        <v>0.03</v>
      </c>
      <c r="K49" s="45">
        <v>0.03</v>
      </c>
      <c r="L49" s="96">
        <f t="shared" si="13"/>
        <v>0</v>
      </c>
      <c r="M49" s="96">
        <f t="shared" si="14"/>
        <v>0</v>
      </c>
      <c r="N49" s="96">
        <f t="shared" si="15"/>
        <v>0</v>
      </c>
      <c r="O49" s="96">
        <f t="shared" si="16"/>
        <v>0</v>
      </c>
      <c r="P49" s="168"/>
      <c r="Q49" s="168"/>
      <c r="R49" s="168"/>
      <c r="S49" s="168"/>
    </row>
    <row r="50" spans="1:19" ht="12.75">
      <c r="A50" s="135"/>
      <c r="B50" s="73" t="s">
        <v>109</v>
      </c>
      <c r="C50" s="73" t="s">
        <v>49</v>
      </c>
      <c r="D50" s="42" t="s">
        <v>81</v>
      </c>
      <c r="E50" s="69"/>
      <c r="F50" s="2"/>
      <c r="G50" s="2"/>
      <c r="H50" s="2"/>
      <c r="I50" s="2"/>
      <c r="J50" s="44">
        <v>0.01</v>
      </c>
      <c r="K50" s="45">
        <v>0.01</v>
      </c>
      <c r="L50" s="96">
        <f t="shared" si="13"/>
        <v>0</v>
      </c>
      <c r="M50" s="96">
        <f t="shared" si="14"/>
        <v>0</v>
      </c>
      <c r="N50" s="96">
        <f t="shared" si="15"/>
        <v>0</v>
      </c>
      <c r="O50" s="96">
        <f t="shared" si="16"/>
        <v>0</v>
      </c>
      <c r="P50" s="168"/>
      <c r="Q50" s="168"/>
      <c r="R50" s="168"/>
      <c r="S50" s="168"/>
    </row>
    <row r="51" spans="1:19" ht="12.75">
      <c r="A51" s="135"/>
      <c r="B51" s="73" t="s">
        <v>110</v>
      </c>
      <c r="C51" s="73" t="s">
        <v>50</v>
      </c>
      <c r="D51" s="42" t="s">
        <v>82</v>
      </c>
      <c r="E51" s="69"/>
      <c r="F51" s="2"/>
      <c r="G51" s="2"/>
      <c r="H51" s="2"/>
      <c r="I51" s="2"/>
      <c r="J51" s="44">
        <v>0.005</v>
      </c>
      <c r="K51" s="45">
        <v>0.005</v>
      </c>
      <c r="L51" s="96">
        <f t="shared" si="13"/>
        <v>0</v>
      </c>
      <c r="M51" s="96">
        <f t="shared" si="14"/>
        <v>0</v>
      </c>
      <c r="N51" s="96">
        <f t="shared" si="15"/>
        <v>0</v>
      </c>
      <c r="O51" s="96">
        <f t="shared" si="16"/>
        <v>0</v>
      </c>
      <c r="P51" s="168"/>
      <c r="Q51" s="168"/>
      <c r="R51" s="168"/>
      <c r="S51" s="168"/>
    </row>
    <row r="52" spans="1:19" ht="12.75">
      <c r="A52" s="135"/>
      <c r="B52" s="73" t="s">
        <v>111</v>
      </c>
      <c r="C52" s="73" t="s">
        <v>51</v>
      </c>
      <c r="D52" s="42" t="s">
        <v>83</v>
      </c>
      <c r="E52" s="69"/>
      <c r="F52" s="2"/>
      <c r="G52" s="2"/>
      <c r="H52" s="2"/>
      <c r="I52" s="2"/>
      <c r="J52" s="44">
        <v>0.004</v>
      </c>
      <c r="K52" s="45">
        <v>0.004</v>
      </c>
      <c r="L52" s="96">
        <f t="shared" si="13"/>
        <v>0</v>
      </c>
      <c r="M52" s="96">
        <f t="shared" si="14"/>
        <v>0</v>
      </c>
      <c r="N52" s="96">
        <f t="shared" si="15"/>
        <v>0</v>
      </c>
      <c r="O52" s="96">
        <f t="shared" si="16"/>
        <v>0</v>
      </c>
      <c r="P52" s="168"/>
      <c r="Q52" s="168"/>
      <c r="R52" s="168"/>
      <c r="S52" s="168"/>
    </row>
    <row r="53" spans="1:19" ht="12.75">
      <c r="A53" s="135"/>
      <c r="B53" s="73" t="s">
        <v>112</v>
      </c>
      <c r="C53" s="73" t="s">
        <v>52</v>
      </c>
      <c r="D53" s="42" t="s">
        <v>84</v>
      </c>
      <c r="E53" s="70"/>
      <c r="F53" s="2"/>
      <c r="G53" s="2"/>
      <c r="H53" s="2"/>
      <c r="I53" s="2"/>
      <c r="J53" s="61">
        <v>0.001</v>
      </c>
      <c r="K53" s="62">
        <v>0.001</v>
      </c>
      <c r="L53" s="96">
        <f t="shared" si="13"/>
        <v>0</v>
      </c>
      <c r="M53" s="96">
        <f t="shared" si="14"/>
        <v>0</v>
      </c>
      <c r="N53" s="96">
        <f t="shared" si="15"/>
        <v>0</v>
      </c>
      <c r="O53" s="96">
        <f t="shared" si="16"/>
        <v>0</v>
      </c>
      <c r="P53" s="168"/>
      <c r="Q53" s="168"/>
      <c r="R53" s="168"/>
      <c r="S53" s="168"/>
    </row>
    <row r="54" spans="1:19" ht="14.25" customHeight="1">
      <c r="A54" s="135" t="s">
        <v>18</v>
      </c>
      <c r="B54" s="73" t="s">
        <v>19</v>
      </c>
      <c r="C54" s="54">
        <v>0.99</v>
      </c>
      <c r="D54" s="58" t="s">
        <v>20</v>
      </c>
      <c r="E54" s="70"/>
      <c r="F54" s="2"/>
      <c r="G54" s="2"/>
      <c r="H54" s="2"/>
      <c r="I54" s="2"/>
      <c r="J54" s="56">
        <v>0.26</v>
      </c>
      <c r="K54" s="57">
        <v>0.22</v>
      </c>
      <c r="L54" s="96">
        <f>J54*F54</f>
        <v>0</v>
      </c>
      <c r="M54" s="96">
        <f aca="true" t="shared" si="17" ref="M54:N57">J54*G54</f>
        <v>0</v>
      </c>
      <c r="N54" s="96">
        <f t="shared" si="17"/>
        <v>0</v>
      </c>
      <c r="O54" s="96">
        <f>K54*I54</f>
        <v>0</v>
      </c>
      <c r="P54" s="175">
        <f>SUM(L54:L57)</f>
        <v>0.4</v>
      </c>
      <c r="Q54" s="175">
        <f>SUM(M54:M57)</f>
        <v>0.4</v>
      </c>
      <c r="R54" s="175">
        <f>SUM(N54:N57)</f>
        <v>0.38</v>
      </c>
      <c r="S54" s="175">
        <f>SUM(O54:O57)</f>
        <v>0.38</v>
      </c>
    </row>
    <row r="55" spans="1:19" ht="14.25" customHeight="1">
      <c r="A55" s="135"/>
      <c r="B55" s="73" t="s">
        <v>21</v>
      </c>
      <c r="C55" s="54">
        <v>0.995</v>
      </c>
      <c r="D55" s="58" t="s">
        <v>22</v>
      </c>
      <c r="E55" s="71" t="s">
        <v>12</v>
      </c>
      <c r="F55" s="43">
        <v>1</v>
      </c>
      <c r="G55" s="43">
        <v>1</v>
      </c>
      <c r="H55" s="43">
        <v>1</v>
      </c>
      <c r="I55" s="48">
        <v>1</v>
      </c>
      <c r="J55" s="44">
        <v>0.4</v>
      </c>
      <c r="K55" s="45">
        <v>0.38</v>
      </c>
      <c r="L55" s="96">
        <f>J55*F55</f>
        <v>0.4</v>
      </c>
      <c r="M55" s="96">
        <f t="shared" si="17"/>
        <v>0.4</v>
      </c>
      <c r="N55" s="96">
        <f t="shared" si="17"/>
        <v>0.38</v>
      </c>
      <c r="O55" s="96">
        <f>K55*I55</f>
        <v>0.38</v>
      </c>
      <c r="P55" s="175"/>
      <c r="Q55" s="175"/>
      <c r="R55" s="175"/>
      <c r="S55" s="175"/>
    </row>
    <row r="56" spans="1:19" ht="14.25" customHeight="1">
      <c r="A56" s="135"/>
      <c r="B56" s="73" t="s">
        <v>23</v>
      </c>
      <c r="C56" s="54">
        <v>0.999</v>
      </c>
      <c r="D56" s="58" t="s">
        <v>24</v>
      </c>
      <c r="E56" s="68"/>
      <c r="F56" s="2"/>
      <c r="G56" s="2"/>
      <c r="H56" s="2"/>
      <c r="I56" s="2"/>
      <c r="J56" s="44">
        <v>0.25</v>
      </c>
      <c r="K56" s="45">
        <v>0.28</v>
      </c>
      <c r="L56" s="96">
        <f>J56*F56</f>
        <v>0</v>
      </c>
      <c r="M56" s="96">
        <f t="shared" si="17"/>
        <v>0</v>
      </c>
      <c r="N56" s="96">
        <f t="shared" si="17"/>
        <v>0</v>
      </c>
      <c r="O56" s="96">
        <f>K56*I56</f>
        <v>0</v>
      </c>
      <c r="P56" s="175"/>
      <c r="Q56" s="175"/>
      <c r="R56" s="175"/>
      <c r="S56" s="175"/>
    </row>
    <row r="57" spans="1:19" ht="14.25" customHeight="1">
      <c r="A57" s="167"/>
      <c r="B57" s="74" t="s">
        <v>43</v>
      </c>
      <c r="C57" s="59">
        <v>0.9999</v>
      </c>
      <c r="D57" s="60" t="s">
        <v>44</v>
      </c>
      <c r="E57" s="72"/>
      <c r="F57" s="3"/>
      <c r="G57" s="3"/>
      <c r="H57" s="3"/>
      <c r="I57" s="3"/>
      <c r="J57" s="49">
        <v>0.09</v>
      </c>
      <c r="K57" s="50">
        <v>0.12</v>
      </c>
      <c r="L57" s="96">
        <f>J57*F57</f>
        <v>0</v>
      </c>
      <c r="M57" s="96">
        <f t="shared" si="17"/>
        <v>0</v>
      </c>
      <c r="N57" s="96">
        <f t="shared" si="17"/>
        <v>0</v>
      </c>
      <c r="O57" s="96">
        <f>K57*I57</f>
        <v>0</v>
      </c>
      <c r="P57" s="175"/>
      <c r="Q57" s="175"/>
      <c r="R57" s="175"/>
      <c r="S57" s="175"/>
    </row>
    <row r="58" spans="1:19" s="1" customFormat="1" ht="12.75">
      <c r="A58" s="15"/>
      <c r="B58" s="15"/>
      <c r="C58" s="15"/>
      <c r="D58" s="91" t="s">
        <v>150</v>
      </c>
      <c r="E58" s="92"/>
      <c r="F58" s="120"/>
      <c r="G58" s="121"/>
      <c r="H58" s="121"/>
      <c r="I58" s="121"/>
      <c r="P58" s="16"/>
      <c r="Q58" s="16"/>
      <c r="R58" s="16"/>
      <c r="S58" s="16"/>
    </row>
    <row r="59" spans="1:20" s="15" customFormat="1" ht="12.75">
      <c r="A59" s="17"/>
      <c r="B59" s="17"/>
      <c r="C59" s="17"/>
      <c r="D59" s="17"/>
      <c r="E59" s="17"/>
      <c r="F59" s="17"/>
      <c r="G59" s="18"/>
      <c r="H59" s="18"/>
      <c r="I59" s="18"/>
      <c r="J59" s="18"/>
      <c r="Q59" s="17"/>
      <c r="R59" s="17"/>
      <c r="S59" s="17"/>
      <c r="T59" s="17"/>
    </row>
    <row r="60" spans="1:20" s="84" customFormat="1" ht="15" customHeight="1">
      <c r="A60" s="28" t="s">
        <v>8</v>
      </c>
      <c r="B60" s="29"/>
      <c r="C60" s="76"/>
      <c r="D60" s="80"/>
      <c r="E60" s="80"/>
      <c r="F60" s="80"/>
      <c r="G60" s="80"/>
      <c r="H60" s="80"/>
      <c r="I60" s="80"/>
      <c r="J60" s="81"/>
      <c r="K60" s="82"/>
      <c r="L60" s="83"/>
      <c r="M60" s="83"/>
      <c r="N60" s="83"/>
      <c r="O60" s="83"/>
      <c r="P60" s="83"/>
      <c r="Q60" s="83"/>
      <c r="R60" s="83"/>
      <c r="S60" s="83"/>
      <c r="T60" s="83"/>
    </row>
    <row r="61" spans="1:19" s="19" customFormat="1" ht="12.75" customHeight="1">
      <c r="A61" s="31" t="s">
        <v>10</v>
      </c>
      <c r="B61" s="132" t="s">
        <v>147</v>
      </c>
      <c r="C61" s="132" t="s">
        <v>148</v>
      </c>
      <c r="D61" s="30" t="s">
        <v>149</v>
      </c>
      <c r="E61" s="165" t="s">
        <v>11</v>
      </c>
      <c r="F61" s="134" t="s">
        <v>153</v>
      </c>
      <c r="G61" s="134"/>
      <c r="H61" s="134"/>
      <c r="I61" s="134"/>
      <c r="J61" s="142" t="s">
        <v>2</v>
      </c>
      <c r="K61" s="143"/>
      <c r="L61" s="144" t="s">
        <v>164</v>
      </c>
      <c r="M61" s="144"/>
      <c r="N61" s="144"/>
      <c r="O61" s="145"/>
      <c r="P61" s="136" t="s">
        <v>165</v>
      </c>
      <c r="Q61" s="136"/>
      <c r="R61" s="136"/>
      <c r="S61" s="136"/>
    </row>
    <row r="62" spans="1:20" s="4" customFormat="1" ht="25.5" customHeight="1">
      <c r="A62" s="32"/>
      <c r="B62" s="133"/>
      <c r="C62" s="133"/>
      <c r="D62" s="33"/>
      <c r="E62" s="166"/>
      <c r="F62" s="138" t="s">
        <v>123</v>
      </c>
      <c r="G62" s="139"/>
      <c r="H62" s="138" t="s">
        <v>124</v>
      </c>
      <c r="I62" s="130"/>
      <c r="J62" s="78" t="s">
        <v>123</v>
      </c>
      <c r="K62" s="79" t="s">
        <v>124</v>
      </c>
      <c r="L62" s="146" t="s">
        <v>125</v>
      </c>
      <c r="M62" s="141"/>
      <c r="N62" s="137" t="s">
        <v>126</v>
      </c>
      <c r="O62" s="137"/>
      <c r="P62" s="140" t="s">
        <v>125</v>
      </c>
      <c r="Q62" s="141"/>
      <c r="R62" s="137" t="s">
        <v>126</v>
      </c>
      <c r="S62" s="137"/>
      <c r="T62" s="5"/>
    </row>
    <row r="63" spans="1:20" s="4" customFormat="1" ht="25.5">
      <c r="A63" s="108"/>
      <c r="B63" s="109"/>
      <c r="C63" s="109"/>
      <c r="D63" s="110"/>
      <c r="E63" s="166"/>
      <c r="F63" s="111" t="s">
        <v>160</v>
      </c>
      <c r="G63" s="112" t="s">
        <v>161</v>
      </c>
      <c r="H63" s="112" t="s">
        <v>160</v>
      </c>
      <c r="I63" s="113" t="s">
        <v>161</v>
      </c>
      <c r="J63" s="99">
        <f>J15</f>
        <v>0.65</v>
      </c>
      <c r="K63" s="100">
        <f>K15</f>
        <v>0.35</v>
      </c>
      <c r="L63" s="129" t="s">
        <v>160</v>
      </c>
      <c r="M63" s="6" t="s">
        <v>161</v>
      </c>
      <c r="N63" s="6" t="s">
        <v>160</v>
      </c>
      <c r="O63" s="6" t="s">
        <v>161</v>
      </c>
      <c r="P63" s="7" t="s">
        <v>160</v>
      </c>
      <c r="Q63" s="6" t="s">
        <v>161</v>
      </c>
      <c r="R63" s="6" t="s">
        <v>160</v>
      </c>
      <c r="S63" s="6" t="s">
        <v>161</v>
      </c>
      <c r="T63" s="5"/>
    </row>
    <row r="64" spans="1:19" s="19" customFormat="1" ht="12.75" customHeight="1">
      <c r="A64" s="178" t="s">
        <v>130</v>
      </c>
      <c r="B64" s="114" t="s">
        <v>134</v>
      </c>
      <c r="C64" s="115" t="s">
        <v>113</v>
      </c>
      <c r="D64" s="116" t="s">
        <v>140</v>
      </c>
      <c r="E64" s="117" t="s">
        <v>12</v>
      </c>
      <c r="F64" s="122"/>
      <c r="G64" s="122"/>
      <c r="H64" s="122"/>
      <c r="I64" s="123"/>
      <c r="J64" s="118">
        <v>0.3</v>
      </c>
      <c r="K64" s="119">
        <v>0.3</v>
      </c>
      <c r="L64" s="96">
        <f aca="true" t="shared" si="18" ref="L64:L72">J64*F64</f>
        <v>0</v>
      </c>
      <c r="M64" s="96">
        <f aca="true" t="shared" si="19" ref="M64:N72">J64*G64</f>
        <v>0</v>
      </c>
      <c r="N64" s="96">
        <f t="shared" si="19"/>
        <v>0</v>
      </c>
      <c r="O64" s="96">
        <f aca="true" t="shared" si="20" ref="O64:O72">K64*I64</f>
        <v>0</v>
      </c>
      <c r="P64" s="168">
        <f>SUM(L64:L66)</f>
        <v>0</v>
      </c>
      <c r="Q64" s="168">
        <f>SUM(M64:M66)</f>
        <v>0</v>
      </c>
      <c r="R64" s="168">
        <f>SUM(N64:N66)</f>
        <v>0</v>
      </c>
      <c r="S64" s="168">
        <f>SUM(O64:O66)</f>
        <v>0</v>
      </c>
    </row>
    <row r="65" spans="1:19" s="19" customFormat="1" ht="12.75">
      <c r="A65" s="135"/>
      <c r="B65" s="73" t="s">
        <v>135</v>
      </c>
      <c r="C65" s="75" t="s">
        <v>114</v>
      </c>
      <c r="D65" s="42" t="s">
        <v>141</v>
      </c>
      <c r="E65" s="77"/>
      <c r="F65" s="124"/>
      <c r="G65" s="124"/>
      <c r="H65" s="124"/>
      <c r="I65" s="125"/>
      <c r="J65" s="14">
        <v>0.2</v>
      </c>
      <c r="K65" s="47">
        <v>0.2</v>
      </c>
      <c r="L65" s="96">
        <f t="shared" si="18"/>
        <v>0</v>
      </c>
      <c r="M65" s="96">
        <f t="shared" si="19"/>
        <v>0</v>
      </c>
      <c r="N65" s="96">
        <f t="shared" si="19"/>
        <v>0</v>
      </c>
      <c r="O65" s="96">
        <f t="shared" si="20"/>
        <v>0</v>
      </c>
      <c r="P65" s="168"/>
      <c r="Q65" s="168"/>
      <c r="R65" s="168"/>
      <c r="S65" s="168"/>
    </row>
    <row r="66" spans="1:19" s="19" customFormat="1" ht="13.5" customHeight="1">
      <c r="A66" s="135"/>
      <c r="B66" s="73" t="s">
        <v>136</v>
      </c>
      <c r="C66" s="75" t="s">
        <v>115</v>
      </c>
      <c r="D66" s="42" t="s">
        <v>142</v>
      </c>
      <c r="E66" s="77"/>
      <c r="F66" s="124"/>
      <c r="G66" s="124"/>
      <c r="H66" s="124"/>
      <c r="I66" s="125"/>
      <c r="J66" s="14">
        <v>0.5</v>
      </c>
      <c r="K66" s="47">
        <v>0.5</v>
      </c>
      <c r="L66" s="96">
        <f t="shared" si="18"/>
        <v>0</v>
      </c>
      <c r="M66" s="96">
        <f t="shared" si="19"/>
        <v>0</v>
      </c>
      <c r="N66" s="96">
        <f t="shared" si="19"/>
        <v>0</v>
      </c>
      <c r="O66" s="96">
        <f t="shared" si="20"/>
        <v>0</v>
      </c>
      <c r="P66" s="168"/>
      <c r="Q66" s="168"/>
      <c r="R66" s="168"/>
      <c r="S66" s="168"/>
    </row>
    <row r="67" spans="1:19" s="19" customFormat="1" ht="12.75" customHeight="1">
      <c r="A67" s="159" t="s">
        <v>131</v>
      </c>
      <c r="B67" s="88" t="s">
        <v>132</v>
      </c>
      <c r="C67" s="85" t="s">
        <v>133</v>
      </c>
      <c r="D67" s="86" t="s">
        <v>146</v>
      </c>
      <c r="E67" s="87"/>
      <c r="F67" s="126">
        <v>0</v>
      </c>
      <c r="G67" s="126">
        <v>0</v>
      </c>
      <c r="H67" s="126">
        <v>0</v>
      </c>
      <c r="I67" s="126">
        <v>0</v>
      </c>
      <c r="J67" s="14">
        <v>0.8</v>
      </c>
      <c r="K67" s="47">
        <v>0.8</v>
      </c>
      <c r="L67" s="96">
        <f t="shared" si="18"/>
        <v>0</v>
      </c>
      <c r="M67" s="96">
        <f aca="true" t="shared" si="21" ref="M67:N70">J67*G67</f>
        <v>0</v>
      </c>
      <c r="N67" s="96">
        <f t="shared" si="21"/>
        <v>0</v>
      </c>
      <c r="O67" s="96">
        <f t="shared" si="20"/>
        <v>0</v>
      </c>
      <c r="P67" s="168">
        <f>SUM(L67:L70)</f>
        <v>0</v>
      </c>
      <c r="Q67" s="168">
        <f>SUM(M67:M70)</f>
        <v>0</v>
      </c>
      <c r="R67" s="168">
        <f>SUM(N67:N70)</f>
        <v>0</v>
      </c>
      <c r="S67" s="168">
        <f>SUM(O67:O70)</f>
        <v>0</v>
      </c>
    </row>
    <row r="68" spans="1:19" s="19" customFormat="1" ht="12.75">
      <c r="A68" s="159"/>
      <c r="B68" s="88" t="s">
        <v>137</v>
      </c>
      <c r="C68" s="89" t="s">
        <v>113</v>
      </c>
      <c r="D68" s="90" t="s">
        <v>143</v>
      </c>
      <c r="E68" s="77" t="s">
        <v>12</v>
      </c>
      <c r="F68" s="124"/>
      <c r="G68" s="124"/>
      <c r="H68" s="124"/>
      <c r="I68" s="125"/>
      <c r="J68" s="14">
        <v>0.05</v>
      </c>
      <c r="K68" s="47">
        <v>0.05</v>
      </c>
      <c r="L68" s="96">
        <f>J68*F68</f>
        <v>0</v>
      </c>
      <c r="M68" s="96">
        <f>J68*G68</f>
        <v>0</v>
      </c>
      <c r="N68" s="96">
        <f>K68*H68</f>
        <v>0</v>
      </c>
      <c r="O68" s="96">
        <f>K68*I68</f>
        <v>0</v>
      </c>
      <c r="P68" s="168"/>
      <c r="Q68" s="168"/>
      <c r="R68" s="168"/>
      <c r="S68" s="168"/>
    </row>
    <row r="69" spans="1:19" s="19" customFormat="1" ht="12.75">
      <c r="A69" s="159"/>
      <c r="B69" s="88" t="s">
        <v>138</v>
      </c>
      <c r="C69" s="89" t="s">
        <v>114</v>
      </c>
      <c r="D69" s="90" t="s">
        <v>144</v>
      </c>
      <c r="E69" s="77"/>
      <c r="F69" s="124"/>
      <c r="G69" s="124"/>
      <c r="H69" s="124"/>
      <c r="I69" s="125"/>
      <c r="J69" s="14">
        <v>0.05</v>
      </c>
      <c r="K69" s="47">
        <v>0.05</v>
      </c>
      <c r="L69" s="96">
        <f t="shared" si="18"/>
        <v>0</v>
      </c>
      <c r="M69" s="96">
        <f t="shared" si="21"/>
        <v>0</v>
      </c>
      <c r="N69" s="96">
        <f t="shared" si="21"/>
        <v>0</v>
      </c>
      <c r="O69" s="96">
        <f t="shared" si="20"/>
        <v>0</v>
      </c>
      <c r="P69" s="168"/>
      <c r="Q69" s="168"/>
      <c r="R69" s="168"/>
      <c r="S69" s="168"/>
    </row>
    <row r="70" spans="1:19" s="19" customFormat="1" ht="13.5" customHeight="1">
      <c r="A70" s="159"/>
      <c r="B70" s="88" t="s">
        <v>139</v>
      </c>
      <c r="C70" s="89" t="s">
        <v>115</v>
      </c>
      <c r="D70" s="90" t="s">
        <v>145</v>
      </c>
      <c r="E70" s="77"/>
      <c r="F70" s="124"/>
      <c r="G70" s="124"/>
      <c r="H70" s="124"/>
      <c r="I70" s="125"/>
      <c r="J70" s="14">
        <v>0.1</v>
      </c>
      <c r="K70" s="47">
        <v>0.1</v>
      </c>
      <c r="L70" s="96">
        <f t="shared" si="18"/>
        <v>0</v>
      </c>
      <c r="M70" s="96">
        <f t="shared" si="21"/>
        <v>0</v>
      </c>
      <c r="N70" s="96">
        <f t="shared" si="21"/>
        <v>0</v>
      </c>
      <c r="O70" s="96">
        <f t="shared" si="20"/>
        <v>0</v>
      </c>
      <c r="P70" s="168"/>
      <c r="Q70" s="168"/>
      <c r="R70" s="168"/>
      <c r="S70" s="168"/>
    </row>
    <row r="71" spans="1:19" s="19" customFormat="1" ht="12.75" customHeight="1">
      <c r="A71" s="156" t="s">
        <v>116</v>
      </c>
      <c r="B71" s="55" t="s">
        <v>117</v>
      </c>
      <c r="C71" s="55" t="s">
        <v>13</v>
      </c>
      <c r="D71" s="63" t="s">
        <v>120</v>
      </c>
      <c r="E71" s="66" t="s">
        <v>12</v>
      </c>
      <c r="F71" s="127">
        <v>0</v>
      </c>
      <c r="G71" s="127">
        <v>0</v>
      </c>
      <c r="H71" s="127">
        <v>0</v>
      </c>
      <c r="I71" s="127">
        <v>0</v>
      </c>
      <c r="J71" s="64">
        <v>0.5</v>
      </c>
      <c r="K71" s="65">
        <v>0.5</v>
      </c>
      <c r="L71" s="96">
        <f t="shared" si="18"/>
        <v>0</v>
      </c>
      <c r="M71" s="96">
        <f t="shared" si="19"/>
        <v>0</v>
      </c>
      <c r="N71" s="96">
        <f t="shared" si="19"/>
        <v>0</v>
      </c>
      <c r="O71" s="96">
        <f t="shared" si="20"/>
        <v>0</v>
      </c>
      <c r="P71" s="168">
        <f>SUM(L71:L72)</f>
        <v>0</v>
      </c>
      <c r="Q71" s="168">
        <f>SUM(M71:M72)</f>
        <v>0</v>
      </c>
      <c r="R71" s="168">
        <f>SUM(N71:N72)</f>
        <v>0</v>
      </c>
      <c r="S71" s="168">
        <f>SUM(O71:O72)</f>
        <v>0</v>
      </c>
    </row>
    <row r="72" spans="1:19" s="19" customFormat="1" ht="13.5" customHeight="1">
      <c r="A72" s="157"/>
      <c r="B72" s="46" t="s">
        <v>118</v>
      </c>
      <c r="C72" s="46" t="s">
        <v>25</v>
      </c>
      <c r="D72" s="67" t="s">
        <v>119</v>
      </c>
      <c r="E72" s="51"/>
      <c r="F72" s="128"/>
      <c r="G72" s="128"/>
      <c r="H72" s="128"/>
      <c r="I72" s="128"/>
      <c r="J72" s="52">
        <v>0.5</v>
      </c>
      <c r="K72" s="53">
        <v>0.5</v>
      </c>
      <c r="L72" s="96">
        <f t="shared" si="18"/>
        <v>0</v>
      </c>
      <c r="M72" s="96">
        <f t="shared" si="19"/>
        <v>0</v>
      </c>
      <c r="N72" s="96">
        <f t="shared" si="19"/>
        <v>0</v>
      </c>
      <c r="O72" s="96">
        <f t="shared" si="20"/>
        <v>0</v>
      </c>
      <c r="P72" s="168"/>
      <c r="Q72" s="168"/>
      <c r="R72" s="168"/>
      <c r="S72" s="168"/>
    </row>
    <row r="73" spans="4:9" s="19" customFormat="1" ht="13.5" thickBot="1">
      <c r="D73" s="20"/>
      <c r="E73" s="20"/>
      <c r="F73" s="18"/>
      <c r="G73" s="18"/>
      <c r="H73" s="18"/>
      <c r="I73" s="18"/>
    </row>
    <row r="74" spans="4:7" s="8" customFormat="1" ht="14.25" customHeight="1" thickBot="1">
      <c r="D74" s="93" t="s">
        <v>151</v>
      </c>
      <c r="E74" s="41"/>
      <c r="F74" s="176">
        <f>ROUND(SUM(G81:J81),3)</f>
        <v>0</v>
      </c>
      <c r="G74" s="177"/>
    </row>
    <row r="75" s="8" customFormat="1" ht="4.5" customHeight="1"/>
    <row r="76" spans="4:11" s="8" customFormat="1" ht="38.25" customHeight="1">
      <c r="D76" s="131" t="s">
        <v>152</v>
      </c>
      <c r="E76" s="131"/>
      <c r="F76" s="131"/>
      <c r="G76" s="131"/>
      <c r="H76" s="131"/>
      <c r="I76" s="131"/>
      <c r="J76" s="131"/>
      <c r="K76" s="131"/>
    </row>
    <row r="78" spans="1:14" s="22" customFormat="1" ht="11.25" customHeight="1" hidden="1">
      <c r="A78" s="21"/>
      <c r="B78" s="21"/>
      <c r="C78" s="21"/>
      <c r="D78" s="21"/>
      <c r="E78" s="21"/>
      <c r="F78" s="21" t="s">
        <v>4</v>
      </c>
      <c r="G78" s="18">
        <v>12</v>
      </c>
      <c r="H78" s="18"/>
      <c r="I78" s="18">
        <v>24</v>
      </c>
      <c r="J78" s="18"/>
      <c r="K78" s="18"/>
      <c r="L78" s="18"/>
      <c r="M78" s="18"/>
      <c r="N78" s="18"/>
    </row>
    <row r="79" spans="4:10" s="1" customFormat="1" ht="11.25" customHeight="1" hidden="1">
      <c r="D79" s="16"/>
      <c r="E79" s="16"/>
      <c r="F79" s="16" t="s">
        <v>5</v>
      </c>
      <c r="G79" s="95">
        <f>PRODUCT(P$16:P57)*F58+SUM(P64:P72)</f>
        <v>0</v>
      </c>
      <c r="H79" s="95">
        <f>PRODUCT(Q$16:Q57)*G58+SUM(Q64:Q72)</f>
        <v>0</v>
      </c>
      <c r="I79" s="95">
        <f>PRODUCT(R$16:R57)*H58+SUM(R64:R72)</f>
        <v>0</v>
      </c>
      <c r="J79" s="95">
        <f>PRODUCT(S$16:S57)*I58+SUM(S64:S72)</f>
        <v>0</v>
      </c>
    </row>
    <row r="80" spans="6:10" s="1" customFormat="1" ht="11.25" customHeight="1" hidden="1">
      <c r="F80" s="16" t="s">
        <v>6</v>
      </c>
      <c r="G80" s="95">
        <f>G79*J$15</f>
        <v>0</v>
      </c>
      <c r="H80" s="95">
        <f>H79*J$15</f>
        <v>0</v>
      </c>
      <c r="I80" s="95">
        <f>I79*K$15</f>
        <v>0</v>
      </c>
      <c r="J80" s="95">
        <f>J79*K$15</f>
        <v>0</v>
      </c>
    </row>
    <row r="81" spans="4:10" s="1" customFormat="1" ht="11.25" customHeight="1" hidden="1">
      <c r="D81" s="16"/>
      <c r="E81" s="16"/>
      <c r="F81" s="16" t="s">
        <v>7</v>
      </c>
      <c r="G81" s="95">
        <f>(G80*G78+H80)/G78</f>
        <v>0</v>
      </c>
      <c r="H81" s="95"/>
      <c r="I81" s="95">
        <f>(I80*I78+J80)/I78</f>
        <v>0</v>
      </c>
      <c r="J81" s="95"/>
    </row>
    <row r="82" spans="4:5" s="1" customFormat="1" ht="12.75" customHeight="1">
      <c r="D82" s="16"/>
      <c r="E82" s="16"/>
    </row>
  </sheetData>
  <sheetProtection password="FB4F" sheet="1" objects="1" scenarios="1" selectLockedCells="1"/>
  <mergeCells count="96">
    <mergeCell ref="S64:S66"/>
    <mergeCell ref="L61:O61"/>
    <mergeCell ref="S67:S70"/>
    <mergeCell ref="A19:A21"/>
    <mergeCell ref="P19:P21"/>
    <mergeCell ref="Q19:Q21"/>
    <mergeCell ref="R19:R21"/>
    <mergeCell ref="A67:A70"/>
    <mergeCell ref="P67:P70"/>
    <mergeCell ref="Q67:Q70"/>
    <mergeCell ref="R67:R70"/>
    <mergeCell ref="Q71:Q72"/>
    <mergeCell ref="R71:R72"/>
    <mergeCell ref="P33:P43"/>
    <mergeCell ref="Q33:Q43"/>
    <mergeCell ref="R33:R43"/>
    <mergeCell ref="P64:P66"/>
    <mergeCell ref="Q64:Q66"/>
    <mergeCell ref="C10:I10"/>
    <mergeCell ref="P22:P25"/>
    <mergeCell ref="Q22:Q25"/>
    <mergeCell ref="R22:R25"/>
    <mergeCell ref="S19:S21"/>
    <mergeCell ref="P44:P53"/>
    <mergeCell ref="Q44:Q53"/>
    <mergeCell ref="R44:R53"/>
    <mergeCell ref="S44:S53"/>
    <mergeCell ref="S33:S43"/>
    <mergeCell ref="P26:P32"/>
    <mergeCell ref="Q26:Q32"/>
    <mergeCell ref="R26:R32"/>
    <mergeCell ref="S26:S32"/>
    <mergeCell ref="A64:A66"/>
    <mergeCell ref="J61:K61"/>
    <mergeCell ref="R16:R18"/>
    <mergeCell ref="P61:S61"/>
    <mergeCell ref="S16:S18"/>
    <mergeCell ref="Q16:Q18"/>
    <mergeCell ref="P16:P18"/>
    <mergeCell ref="P54:P57"/>
    <mergeCell ref="Q54:Q57"/>
    <mergeCell ref="R54:R57"/>
    <mergeCell ref="S22:S25"/>
    <mergeCell ref="S54:S57"/>
    <mergeCell ref="R62:S62"/>
    <mergeCell ref="F74:G74"/>
    <mergeCell ref="L62:M62"/>
    <mergeCell ref="N62:O62"/>
    <mergeCell ref="P62:Q62"/>
    <mergeCell ref="F62:G62"/>
    <mergeCell ref="H62:I62"/>
    <mergeCell ref="P71:P72"/>
    <mergeCell ref="S71:S72"/>
    <mergeCell ref="R64:R66"/>
    <mergeCell ref="A2:B2"/>
    <mergeCell ref="A3:B3"/>
    <mergeCell ref="A4:B4"/>
    <mergeCell ref="A5:B5"/>
    <mergeCell ref="A6:B6"/>
    <mergeCell ref="A7:B7"/>
    <mergeCell ref="A8:B8"/>
    <mergeCell ref="A9:B9"/>
    <mergeCell ref="A71:A72"/>
    <mergeCell ref="A16:A18"/>
    <mergeCell ref="A10:B10"/>
    <mergeCell ref="F13:I13"/>
    <mergeCell ref="E13:E15"/>
    <mergeCell ref="E61:E63"/>
    <mergeCell ref="A22:A25"/>
    <mergeCell ref="A54:A57"/>
    <mergeCell ref="A26:A32"/>
    <mergeCell ref="A33:A43"/>
    <mergeCell ref="C2:I2"/>
    <mergeCell ref="C3:I3"/>
    <mergeCell ref="C4:I4"/>
    <mergeCell ref="C5:I5"/>
    <mergeCell ref="C6:I6"/>
    <mergeCell ref="C7:I7"/>
    <mergeCell ref="C8:I8"/>
    <mergeCell ref="C9:I9"/>
    <mergeCell ref="A44:A53"/>
    <mergeCell ref="P13:S13"/>
    <mergeCell ref="R14:S14"/>
    <mergeCell ref="F14:G14"/>
    <mergeCell ref="H14:I14"/>
    <mergeCell ref="P14:Q14"/>
    <mergeCell ref="J13:K13"/>
    <mergeCell ref="L13:O13"/>
    <mergeCell ref="L14:M14"/>
    <mergeCell ref="N14:O14"/>
    <mergeCell ref="D76:K76"/>
    <mergeCell ref="B13:B14"/>
    <mergeCell ref="C13:C14"/>
    <mergeCell ref="B61:B62"/>
    <mergeCell ref="C61:C62"/>
    <mergeCell ref="F61:I61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58:I58 F64:I72">
      <formula1>IF(ISNUMBER(F58),AND(F58=ROUND(F58,3),F58&gt;=0),FALSE)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56:I57 F20:I21 F17:I18 F45:I54 F27:I32 F23:I25 F34:I43">
      <formula1>IF(ISNUMBER(F56),AND(F56=ROUND(F56,3),F56&gt;0),FALSE)</formula1>
    </dataValidation>
  </dataValidations>
  <printOptions/>
  <pageMargins left="0.75" right="0.75" top="1" bottom="1" header="0.8" footer="0.4921259845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Katalogový list SHH001-A, verze 2008-03-06</dc:title>
  <dc:subject/>
  <dc:creator/>
  <cp:keywords/>
  <dc:description/>
  <cp:lastModifiedBy>stepnicka</cp:lastModifiedBy>
  <cp:lastPrinted>2011-09-05T11:01:49Z</cp:lastPrinted>
  <dcterms:created xsi:type="dcterms:W3CDTF">1900-12-31T23:00:00Z</dcterms:created>
  <dcterms:modified xsi:type="dcterms:W3CDTF">2011-10-10T14:00:12Z</dcterms:modified>
  <cp:category/>
  <cp:version/>
  <cp:contentType/>
  <cp:contentStatus/>
</cp:coreProperties>
</file>