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840" windowWidth="20970" windowHeight="6900" tabRatio="787" activeTab="0"/>
  </bookViews>
  <sheets>
    <sheet name="KL" sheetId="1" r:id="rId1"/>
  </sheets>
  <externalReferences>
    <externalReference r:id="rId4"/>
  </externalReferences>
  <definedNames>
    <definedName name="_Hlk152817202_1">#REF!</definedName>
    <definedName name="_Toc121813704_1">#REF!</definedName>
    <definedName name="_Toc122420502_1">#REF!</definedName>
    <definedName name="_Toc122420503_1">#REF!</definedName>
    <definedName name="_Toc122420504_1">#REF!</definedName>
    <definedName name="_Toc122420505_1">#REF!</definedName>
    <definedName name="_Toc122420506_1">#REF!</definedName>
    <definedName name="_Toc122495470_1">#REF!</definedName>
    <definedName name="ceny">#REF!</definedName>
    <definedName name="HUKU">'[1]Služby KIVS'!$A$1</definedName>
    <definedName name="KL_vstupy">#REF!,#REF!,#REF!,#REF!,#REF!</definedName>
    <definedName name="obdobi">#REF!</definedName>
    <definedName name="OLE_LINK1_1">#REF!</definedName>
    <definedName name="zadani">#REF!</definedName>
  </definedNames>
  <calcPr fullCalcOnLoad="1"/>
</workbook>
</file>

<file path=xl/sharedStrings.xml><?xml version="1.0" encoding="utf-8"?>
<sst xmlns="http://schemas.openxmlformats.org/spreadsheetml/2006/main" count="328" uniqueCount="265">
  <si>
    <t>Kód služby</t>
  </si>
  <si>
    <t>Název služby</t>
  </si>
  <si>
    <t>Definice</t>
  </si>
  <si>
    <t>ID služby</t>
  </si>
  <si>
    <t>Popis služby</t>
  </si>
  <si>
    <t>Typické vnější cílové skupiny</t>
  </si>
  <si>
    <t>Orgány veřejné správy a místa výkonu veřejné moci.</t>
  </si>
  <si>
    <t>Lokalizace</t>
  </si>
  <si>
    <t>Adresa budovy, místnost</t>
  </si>
  <si>
    <t>QOS</t>
  </si>
  <si>
    <t>QOS1</t>
  </si>
  <si>
    <t>SEC1</t>
  </si>
  <si>
    <t>Standardní</t>
  </si>
  <si>
    <t>SEC1 poskytuje ochranu před podvržením zdrojových IP adres bezstavovým paketovým filtrem (anti spoofing filter)</t>
  </si>
  <si>
    <t>SEC2</t>
  </si>
  <si>
    <t>Bezstavové filtry</t>
  </si>
  <si>
    <t>SEC2 poskytuje filtraci dat bezstavovým paketovým fitrem (L3/L4)  povolujícím nebo blokujícím specifikované protokoly</t>
  </si>
  <si>
    <t>SEC3</t>
  </si>
  <si>
    <t>Stavový firewall</t>
  </si>
  <si>
    <t>SEC3 poskytuje ochranu stavovým aplikační firewallem s ochranou TCP spojení, inspekcí http, ftp, SMTP, ESMTP, hlasových protokolů (H.323, RTSP, SIP). Podporuje překlad adres pro uvedené protokoly. Je nutná kompatibilita s IPSec VPN.</t>
  </si>
  <si>
    <t>Dostupnost</t>
  </si>
  <si>
    <t>SLA1</t>
  </si>
  <si>
    <t>Šířka pásma</t>
  </si>
  <si>
    <t xml:space="preserve">Monitoring přípojky – online sledování per-class charakteristik přípojky </t>
  </si>
  <si>
    <t>QOS2</t>
  </si>
  <si>
    <t>QOS3</t>
  </si>
  <si>
    <t>QOS4</t>
  </si>
  <si>
    <t>QOS5</t>
  </si>
  <si>
    <t>SLA3</t>
  </si>
  <si>
    <t>128 kbit/s</t>
  </si>
  <si>
    <t>256 kbit/s</t>
  </si>
  <si>
    <t>512 kbit/s</t>
  </si>
  <si>
    <t>1 Mbit/s</t>
  </si>
  <si>
    <t>2 Mbit/s</t>
  </si>
  <si>
    <t>4 Mbit/s</t>
  </si>
  <si>
    <t>8 Mbit/s</t>
  </si>
  <si>
    <t>SEC0</t>
  </si>
  <si>
    <t>SEC0 neposkytuje žádné doplňkové nastavení bezpečnosti služby - bezpečnost je dána charakterem služby</t>
  </si>
  <si>
    <t>SLA5</t>
  </si>
  <si>
    <t>SLA6</t>
  </si>
  <si>
    <t>Bez další bezpečnosti</t>
  </si>
  <si>
    <t>Koeficienty četnosti</t>
  </si>
  <si>
    <t>Minimální doba používání služby (měsíce</t>
  </si>
  <si>
    <t>Koeficient předpokládané průměrně používané služby</t>
  </si>
  <si>
    <t>Započtení vlivu minimální doby využívání služby</t>
  </si>
  <si>
    <t>Měsíční cena s rozpočítaným zřizovacím poplatkem</t>
  </si>
  <si>
    <t>SLA 99,00%</t>
  </si>
  <si>
    <t>2 porty</t>
  </si>
  <si>
    <t>3 porty</t>
  </si>
  <si>
    <t>4 porty</t>
  </si>
  <si>
    <t>8 portů</t>
  </si>
  <si>
    <t>1 port</t>
  </si>
  <si>
    <t>SLA5R1</t>
  </si>
  <si>
    <t>SLA5R2</t>
  </si>
  <si>
    <t>SLA6R1</t>
  </si>
  <si>
    <t>SLA6R2</t>
  </si>
  <si>
    <t>Koeficienty a ceny dle minimální doby používání služby</t>
  </si>
  <si>
    <t>do 24 měsíců</t>
  </si>
  <si>
    <t>Parametr</t>
  </si>
  <si>
    <t>Základní parametry</t>
  </si>
  <si>
    <t>10 Mbit/s</t>
  </si>
  <si>
    <t>16 Mbit/s</t>
  </si>
  <si>
    <t>34 Mbit/s</t>
  </si>
  <si>
    <t>50 Mbit/s</t>
  </si>
  <si>
    <t>100 Mbit/s</t>
  </si>
  <si>
    <t>155 Mbit/s</t>
  </si>
  <si>
    <t>200 Mbit/s</t>
  </si>
  <si>
    <t>622 Mbit/s</t>
  </si>
  <si>
    <t>1 Gbit/s</t>
  </si>
  <si>
    <t>2,5 Gbit/s</t>
  </si>
  <si>
    <t>10 Gbit/s</t>
  </si>
  <si>
    <t>Doplňkové parametry</t>
  </si>
  <si>
    <t>EP2</t>
  </si>
  <si>
    <t>EP3</t>
  </si>
  <si>
    <t>EP4</t>
  </si>
  <si>
    <t>EP8</t>
  </si>
  <si>
    <t>EP16+</t>
  </si>
  <si>
    <t>Počet VPN</t>
  </si>
  <si>
    <t>VPN0</t>
  </si>
  <si>
    <t>0 VNP navíc</t>
  </si>
  <si>
    <t>VPN1</t>
  </si>
  <si>
    <t>1 VPN navíc</t>
  </si>
  <si>
    <t>Ne</t>
  </si>
  <si>
    <t>400 Mbit/s</t>
  </si>
  <si>
    <t>QOS0</t>
  </si>
  <si>
    <t>Bez QoS</t>
  </si>
  <si>
    <t>SLA0</t>
  </si>
  <si>
    <t>Bez SLA</t>
  </si>
  <si>
    <t>PS128k</t>
  </si>
  <si>
    <t>PS256k</t>
  </si>
  <si>
    <t>PS512k</t>
  </si>
  <si>
    <t>PS1M</t>
  </si>
  <si>
    <t>PS2M</t>
  </si>
  <si>
    <t>PS4M</t>
  </si>
  <si>
    <t>PS8M</t>
  </si>
  <si>
    <t>PS10M</t>
  </si>
  <si>
    <t>PS16M</t>
  </si>
  <si>
    <t>PS34M</t>
  </si>
  <si>
    <t>PS50M</t>
  </si>
  <si>
    <t>PS100M</t>
  </si>
  <si>
    <t>PS155M</t>
  </si>
  <si>
    <t>PS200M</t>
  </si>
  <si>
    <t>PS622M</t>
  </si>
  <si>
    <t>PS1G</t>
  </si>
  <si>
    <t>PS2,5G</t>
  </si>
  <si>
    <t>PS10G</t>
  </si>
  <si>
    <t>512/128 kbit/s</t>
  </si>
  <si>
    <t>2048/128 kbit/s</t>
  </si>
  <si>
    <t>2048/256 kbit/s</t>
  </si>
  <si>
    <t>3072/256 kbit/s</t>
  </si>
  <si>
    <t>4096/256 kbit/s</t>
  </si>
  <si>
    <t>4096/512 kbit/s</t>
  </si>
  <si>
    <t>6144/384 kbit/s</t>
  </si>
  <si>
    <t>8192/512 kbit/s</t>
  </si>
  <si>
    <t>PA512/128k</t>
  </si>
  <si>
    <t>PA2M/128k</t>
  </si>
  <si>
    <t>PA2M/256k</t>
  </si>
  <si>
    <t>PA3M/256k</t>
  </si>
  <si>
    <t>PA4M/256k</t>
  </si>
  <si>
    <t>PA4M/512k</t>
  </si>
  <si>
    <t>PA6M/384k</t>
  </si>
  <si>
    <t>PA8M/512k</t>
  </si>
  <si>
    <t>16384/512 kbit/s</t>
  </si>
  <si>
    <t>16384/768 kbit/s</t>
  </si>
  <si>
    <t>PA16M/512k</t>
  </si>
  <si>
    <t>PA16M/768k</t>
  </si>
  <si>
    <t>Fyzické rozhraní optické</t>
  </si>
  <si>
    <t>RJ1</t>
  </si>
  <si>
    <t>0 port</t>
  </si>
  <si>
    <t>OP0</t>
  </si>
  <si>
    <t>EP4+</t>
  </si>
  <si>
    <t>Fyzická přípojka disponuje 2 fyzickými optickými rozhtraními</t>
  </si>
  <si>
    <t>Fyzická přípojka disponuje 3 fyzickými optickými rozhtraními</t>
  </si>
  <si>
    <t>Fyzická přípojka disponuje 4 fyzickými optickými rozhtraními</t>
  </si>
  <si>
    <t>Fyzická přípojka disponuje 1 fyzickým optickým rozhtraním</t>
  </si>
  <si>
    <t>Fyzická přípojka nedisponuje žádným fyzickým optickým rozhtraním</t>
  </si>
  <si>
    <t>Fyzické rozhraní RJ-45</t>
  </si>
  <si>
    <t>Fyzická přípojka nedisponuje  fyzickým rozhtraním RJ-45</t>
  </si>
  <si>
    <t>Fyzická přípojka disponuje 1 fyzickým rozhtraním RJ-45</t>
  </si>
  <si>
    <t>Fyzická přípojka disponuje 2 fyzickými rozhtraními RJ-45</t>
  </si>
  <si>
    <t>Fyzická přípojka disponuje 3 fyzickými rozhtraními RJ-45</t>
  </si>
  <si>
    <t>Fyzická přípojka disponuje 4 fyzickými rozhtraními RJ-45</t>
  </si>
  <si>
    <t>Fyzická přípojka disponuje 5 až 8 fyzickými rozhtraními RJ-45</t>
  </si>
  <si>
    <t>Nad fyzickou přípojkou jsou provozovány nejvýše 3 logické VPN, jak je určeno ve standardu služby</t>
  </si>
  <si>
    <t>Jedna logická VPN  nad fyzickou přípojkou navíc nad počet  logických VPN určený ve standardu služby</t>
  </si>
  <si>
    <t>PS20M</t>
  </si>
  <si>
    <t>PS25M</t>
  </si>
  <si>
    <t>PS30M</t>
  </si>
  <si>
    <t>20 Mbit/s</t>
  </si>
  <si>
    <t>25 Mbit/s</t>
  </si>
  <si>
    <t>30 Mbit/s</t>
  </si>
  <si>
    <t>RJ0</t>
  </si>
  <si>
    <t>RJ1R</t>
  </si>
  <si>
    <t>1R port</t>
  </si>
  <si>
    <t>Fyzická přípojka disponuje 1 redundantním fyzickým rozhtraním RJ-45
(relevantní pro zapojení do 2 CE konečného uživatele)</t>
  </si>
  <si>
    <t>EP2R</t>
  </si>
  <si>
    <t>2R porty</t>
  </si>
  <si>
    <t>Fyzická přípojka disponuje 2 redundantními fyzickými rozhtraními RJ-45
(relevantní pro zapojení do 2 CE konečného uživatele)</t>
  </si>
  <si>
    <t>EP3R</t>
  </si>
  <si>
    <t>3R porty</t>
  </si>
  <si>
    <t>Fyzická přípojka disponuje 3 redundantními fyzickými rozhtraními RJ-45
(relevantní pro zapojení do 2 CE konečného uživatele)</t>
  </si>
  <si>
    <t>EP4R</t>
  </si>
  <si>
    <t>EP8R</t>
  </si>
  <si>
    <t>4R porty</t>
  </si>
  <si>
    <t>8R portů</t>
  </si>
  <si>
    <t>Fyzická přípojka disponuje 4 redundantními fyzickými rozhtraními RJ-45
(relevantní pro zapojení do 2 CE konečného uživatele)</t>
  </si>
  <si>
    <t>Fyzická přípojka disponuje 8 redundantními fyzickými rozhtraními RJ-45
(relevantní pro zapojení do 2 CE konečného uživatele)</t>
  </si>
  <si>
    <t>16+ portů</t>
  </si>
  <si>
    <t>Cena za každý jednotlivý port pro fyzickou přípojku disponující 16 a více fyzickými rozhtraními RJ-45</t>
  </si>
  <si>
    <t>Cena za každý jednotlivý redundantní port pro fyzickou přípojku disponující 16 a více redundantními fyzickými rozhtraními RJ-45
(relevantní pro zapojení do 2 CE konečného uživatele)</t>
  </si>
  <si>
    <t>EP16R+</t>
  </si>
  <si>
    <t>EP1</t>
  </si>
  <si>
    <t>EP1R</t>
  </si>
  <si>
    <t>4+ porty</t>
  </si>
  <si>
    <t>Cena za každé jednotlivé optické fyzické rozhraní pro fyzickou přípojku disponující 4 a více koncovými optickými fyzickými rozhraními</t>
  </si>
  <si>
    <t>16R+ portů</t>
  </si>
  <si>
    <t>EP4R+</t>
  </si>
  <si>
    <t>4R+ porty</t>
  </si>
  <si>
    <t>Cena za každé jednotlivé redundantní optické fyzické rozhraní pro fyzickou přípojku disponující 4 a více redundantními koncovými optickými fyzickými rozhraními
(relevantní pro zapojení do 2 CE konečného uživatele)</t>
  </si>
  <si>
    <t>Fyzická přípojka disponuje 1 redundantním fyzickým optickým rozhtraním</t>
  </si>
  <si>
    <t>Fyzická přípojka disponuje 2 redundantními fyzickými optickými rozhtraními</t>
  </si>
  <si>
    <t>Fyzická přípojka disponuje 3 redundantními fyzickými optickými rozhtraními</t>
  </si>
  <si>
    <t>Fyzická přípojka disponuje 4 redundantními fyzickými optickými rozhtraními</t>
  </si>
  <si>
    <t>x</t>
  </si>
  <si>
    <t>Bezpečnost</t>
  </si>
  <si>
    <t>Symetrické připojení s garantovanou šířkou pásma 128 kbit/s</t>
  </si>
  <si>
    <t>Symetrické připojení s garantovanou šířkou pásma 256 kbit/s</t>
  </si>
  <si>
    <t>Symetrické připojení s garantovanou šířkou pásma 512 kbit/s</t>
  </si>
  <si>
    <t>Symetrické připojení s garantovanou šířkou pásma 1 Mbit/s</t>
  </si>
  <si>
    <t>Symetrické připojení s garantovanou šířkou pásma 2 Mbit/s</t>
  </si>
  <si>
    <t>Symetrické připojení s garantovanou šířkou pásma 4 Mbit/s</t>
  </si>
  <si>
    <t>Symetrické připojení s garantovanou šířkou pásma 8 Mbit/s</t>
  </si>
  <si>
    <t>Symetrické připojení s garantovanou šířkou pásma 10 Mbit/s</t>
  </si>
  <si>
    <t>Symetrické připojení s garantovanou šířkou pásma 16 Mbit/s</t>
  </si>
  <si>
    <t>Symetrické připojení s garantovanou šířkou pásma 20 Mbit/s</t>
  </si>
  <si>
    <t>Symetrické připojení s garantovanou šířkou pásma 25 Mbit/s</t>
  </si>
  <si>
    <t>Symetrické připojení s garantovanou šířkou pásma 30 Mbit/s</t>
  </si>
  <si>
    <t>Symetrické připojení s garantovanou šířkou pásma 34 Mbit/s</t>
  </si>
  <si>
    <t>Symetrické připojení s garantovanou šířkou pásma 50 Mbit/s</t>
  </si>
  <si>
    <t>Symetrické připojení s garantovanou šířkou pásma 100 Mbit/s</t>
  </si>
  <si>
    <t>Symetrické připojení s garantovanou šířkou pásma 155 Mbit/s</t>
  </si>
  <si>
    <t>Symetrické připojení s garantovanou šířkou pásma 200 Mbit/s</t>
  </si>
  <si>
    <t>Symetrické připojení s garantovanou šířkou pásma 400 Mbit/s</t>
  </si>
  <si>
    <t>Symetrické připojení s garantovanou šířkou pásma 622 Mbit/s</t>
  </si>
  <si>
    <t>Symetrické připojení s garantovanou šířkou pásma 1 Gbit/s</t>
  </si>
  <si>
    <t>Symetrické připojení s garantovanou šířkou pásma 2,5 Gbit/s</t>
  </si>
  <si>
    <t>Symetrické připojení s garantovanou šířkou pásma 10 Gbit/s</t>
  </si>
  <si>
    <t>Výchozí</t>
  </si>
  <si>
    <t>IPVPN</t>
  </si>
  <si>
    <t>méně než
24 měsíců</t>
  </si>
  <si>
    <t>24 měsíců
a více</t>
  </si>
  <si>
    <t>24 měsíců a více</t>
  </si>
  <si>
    <t>Standardní profil,
1d-0v-0a</t>
  </si>
  <si>
    <t>Aplikační profil,
1d-0v-2a</t>
  </si>
  <si>
    <t>Hlasový profil,
1d-1v-0a</t>
  </si>
  <si>
    <t>Smíšený profil,
1d-1v-2a</t>
  </si>
  <si>
    <t>Enterprise profil,
1d-1v-4a</t>
  </si>
  <si>
    <t>25600/2048 kbit/s</t>
  </si>
  <si>
    <t>PA16M/1024k</t>
  </si>
  <si>
    <t>16384/1024 kbit/s</t>
  </si>
  <si>
    <t>PA25M/2048k</t>
  </si>
  <si>
    <t>ZKS014</t>
  </si>
  <si>
    <t>Přípojka IP VPN, symetrickou nebo asymetrickou rychlostí</t>
  </si>
  <si>
    <t>Kód varianty parametru</t>
  </si>
  <si>
    <t>Hodnota varianty parametru</t>
  </si>
  <si>
    <t>Popis varianty parametru</t>
  </si>
  <si>
    <t>Poměrná cena služby pro hodnocení zohledňuje všechny cenové koeficienty, doplňkové ceny i míru používání jednotlivých variant služby.
Poměrná cena služby pro hodnocení je určena jako měsíční poměrná cena služby a kalkulována váženě na dobu užívání 12 měsíců pro pásmo minimální doby používání služby do 24 měsíců a 24 měsíců pro pásmo minimální doby používání služby 24 měsíců a více.</t>
  </si>
  <si>
    <t>Poměrná cena služby pro hodnocení:</t>
  </si>
  <si>
    <t>Ceny za výchozí profil základu služby</t>
  </si>
  <si>
    <t>Ceny dle minimální doby používání služby</t>
  </si>
  <si>
    <t>PS400M</t>
  </si>
  <si>
    <t>Měsíční
paušál</t>
  </si>
  <si>
    <t>Instalační
poplatek</t>
  </si>
  <si>
    <t>Vážené cenové koeficienty variant</t>
  </si>
  <si>
    <t>Vážené cenové koeficienty parametrů</t>
  </si>
  <si>
    <t>Vážené doplňkové ceny variant</t>
  </si>
  <si>
    <t>Vážené  doplňkové ceny parametrů</t>
  </si>
  <si>
    <t>Trvalé připojení (pevná přípojka) lokality do sítě IP VPN, symetrickou nebo asymetrickou rychlostí. Služba dovoluje používat zákazníkem zvolený adresní prostor. Služba musí být schopna přenášet provoz více subjektů odděleně od sebe navzájem (více logických VPN s tím, že v základu služby je obsaženo poskytování až 3 logických VPN - VPN předávaných na logickém rozhraní, přičemž minimální šířka pásma logické VPN je 64 Kb/s.) Služba nesmí filtrovat zákaznický provoz.  Nedílnou součástí služby je manažované CPE.</t>
  </si>
  <si>
    <t>Dohližitelnost služby</t>
  </si>
  <si>
    <t>Funkčnost je podmíněna službami</t>
  </si>
  <si>
    <t>Nejvýše přípustná doba zavedení služby
(v kalendářních dnech)</t>
  </si>
  <si>
    <t>Profil typu 1d-0v-0a:
1 datová třída, žádná hlasová třída, žádné aplikační třídy
(vyžaduje šířku pásma minimálně 128 Kbit/s upload)</t>
  </si>
  <si>
    <t>Profil typu 1d-0v-2a:
1 datová třída, žádná hlasová třída, 1-2 aplikační třídy
(vyžaduje symetrické připojení a  šířku pásma minimálně 256 Kbit/s)</t>
  </si>
  <si>
    <t>Profil typu 1d-1v-0a:
1 datová třída, 1 hlasová třída, žádné aplikační třídy
(vyžaduje  šířku pásma minimálně 128 Kbit/s upload)</t>
  </si>
  <si>
    <t>Profil typu 1d-1v-2a:
1 datová třída, 1 hlasová třída, 1-2 aplikační třídy
(vyžaduje  symetrické připojení a šířku pásma minimálně 512 Kbit/s)</t>
  </si>
  <si>
    <t>Profil typu 1d-1v-4a:
1 datová třída, 1 hlasová třída, 1-4 aplikační třídy
(vyžaduje  symetrické připojení a šířku pásma minimálně 512 Kbit/s)</t>
  </si>
  <si>
    <t>SLA 99,5% (pouze pro symetrická připojení)</t>
  </si>
  <si>
    <t>SLA 99,9% se dvěma nezávisle vedenými linkami zakončenými na 2 PE poskytovatele a napojenými do 1 CE konečného uživatele (pouze pro symetrická připojení)</t>
  </si>
  <si>
    <t>SLA 99,9% se dvěma nezávisle vedenými linkami zakončenými na 2 PE poskytovatele a napojenými do 2 CE konečného uživatele (pouze pro symetrická připojení)</t>
  </si>
  <si>
    <t>SLA 99,99% (pouze pro symetrická připojení)</t>
  </si>
  <si>
    <t>SLA 99,99% se dvěma nezávisle vedenými linkami zakončenými na 2 PE poskytovatele a napojenými do 1 CE konečného uživatele (pouze pro symetrická připojení)</t>
  </si>
  <si>
    <t>SLA 99,99% se dvěma nezávisle vedenými linkami zakončenými na 2 PE poskytovatele a napojenými do 2 CE konečného uživatele (pouze pro symetrická připojení)</t>
  </si>
  <si>
    <t>SLA 99,9% (pouze pro symetrická připojení)</t>
  </si>
  <si>
    <t>Asymetrické připojení s garantovanou šířkou pásma 512/128 kbit/s s agregací maximálně 1:20</t>
  </si>
  <si>
    <t>Asymetrické připojení s garantovanou šířkou pásma 2048/128 kbit/s s agregací maximálně 1:20</t>
  </si>
  <si>
    <t>Asymetrické připojení s garantovanou šířkou pásma 2048/256 kbit/s s agregací maximálně 1:20</t>
  </si>
  <si>
    <t>Asymetrické připojení s garantovanou šířkou pásma 3072/256 kbit/s s agregací maximálně 1:20</t>
  </si>
  <si>
    <t>Asymetrické připojení s garantovanou šířkou pásma 4096/256 kbit/s s agregací maximálně 1:20</t>
  </si>
  <si>
    <t>Asymetrické připojení s garantovanou šířkou pásma 4096/512 kbit/s s agregací maximálně 1:20</t>
  </si>
  <si>
    <t>Asymetrické připojení s garantovanou šířkou pásma 6144/384 kbit/s s agregací maximálně 1:20</t>
  </si>
  <si>
    <t>Asymetrické připojení s garantovanou šířkou pásma 8192/512 kbit/s s agregací maximálně 1:20</t>
  </si>
  <si>
    <t>Asymetrické připojení s garantovanou šířkou pásma 16384/512 kbit/s s agregací maximálně 1:20</t>
  </si>
  <si>
    <t>Asymetrické připojení s garantovanou šířkou pásma 16384/768 kbit/s s agregací maximálně 1:20</t>
  </si>
  <si>
    <t>Asymetrické připojení s garantovanou šířkou pásma 16384/1024 kbit/s s agregací maximálně 1:20</t>
  </si>
  <si>
    <t>Asymetrické připojení s garantovanou šířkou pásma 25600/2048 kbit/s s agregací maximálně 1:20</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</si>
</sst>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
    <numFmt numFmtId="166" formatCode="0.000%"/>
    <numFmt numFmtId="167" formatCode="0.0000"/>
    <numFmt numFmtId="168" formatCode="#,##0.00&quot;      &quot;;\-#,##0.00&quot;      &quot;;&quot; -&quot;#&quot;      &quot;;@\ "/>
    <numFmt numFmtId="169" formatCode="#,##0.00&quot; Kč &quot;;\-#,##0.00&quot; Kč &quot;;&quot; -&quot;#&quot; Kč &quot;;@\ "/>
    <numFmt numFmtId="170" formatCode="#,##0.00\ &quot;Kč&quot;"/>
    <numFmt numFmtId="171" formatCode="0.000"/>
    <numFmt numFmtId="172" formatCode="hh:mm"/>
    <numFmt numFmtId="173" formatCode="#,##0.000_ ;\-#,##0.000\ "/>
    <numFmt numFmtId="174" formatCode="_-* #,##0.000\ &quot;Kč&quot;_-;\-* #,##0.000\ &quot;Kč&quot;_-;_-* &quot;-&quot;???\ &quot;Kč&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quot;$&quot;* #,##0.00_);_(&quot;$&quot;* \(#,##0.00\);_(&quot;$&quot;* &quot;-&quot;??_);_(@_)"/>
    <numFmt numFmtId="189" formatCode="_-* #,##0.0000\ &quot;Kč&quot;_-;\-* #,##0.0000\ &quot;Kč&quot;_-;_-* &quot;-&quot;???\ &quot;Kč&quot;_-;_-@_-"/>
    <numFmt numFmtId="190" formatCode="_-* #,##0.00000\ &quot;Kč&quot;_-;\-* #,##0.00000\ &quot;Kč&quot;_-;_-* &quot;-&quot;???\ &quot;Kč&quot;_-;_-@_-"/>
    <numFmt numFmtId="191" formatCode="#,##0.000"/>
    <numFmt numFmtId="192" formatCode="#,###,###,##0.000\ &quot;Kč&quot;"/>
  </numFmts>
  <fonts count="25">
    <font>
      <sz val="10"/>
      <name val="Arial"/>
      <family val="2"/>
    </font>
    <font>
      <b/>
      <sz val="10"/>
      <name val="Arial"/>
      <family val="2"/>
    </font>
    <font>
      <u val="single"/>
      <sz val="7.5"/>
      <color indexed="12"/>
      <name val="Arial"/>
      <family val="2"/>
    </font>
    <font>
      <u val="single"/>
      <sz val="7.5"/>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11"/>
      <color indexed="8"/>
      <name val="Calibri"/>
      <family val="2"/>
    </font>
    <font>
      <sz val="10"/>
      <name val="Arial CE"/>
      <family val="0"/>
    </font>
    <font>
      <sz val="10"/>
      <color indexed="8"/>
      <name val="Arial"/>
      <family val="0"/>
    </font>
    <font>
      <sz val="10"/>
      <name val="Helv"/>
      <family val="0"/>
    </font>
    <font>
      <sz val="10"/>
      <color indexed="12"/>
      <name val="Arial"/>
      <family val="2"/>
    </font>
  </fonts>
  <fills count="2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55"/>
        <bgColor indexed="64"/>
      </patternFill>
    </fill>
    <fill>
      <patternFill patternType="solid">
        <fgColor indexed="47"/>
        <bgColor indexed="64"/>
      </patternFill>
    </fill>
    <fill>
      <patternFill patternType="solid">
        <fgColor indexed="52"/>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s>
  <borders count="88">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right style="hair">
        <color indexed="8"/>
      </right>
      <top style="hair">
        <color indexed="8"/>
      </top>
      <bottom>
        <color indexed="63"/>
      </bottom>
    </border>
    <border>
      <left style="hair">
        <color indexed="8"/>
      </left>
      <right style="thin"/>
      <top style="hair">
        <color indexed="8"/>
      </top>
      <bottom>
        <color indexed="63"/>
      </bottom>
    </border>
    <border>
      <left style="thin"/>
      <right>
        <color indexed="63"/>
      </right>
      <top>
        <color indexed="63"/>
      </top>
      <bottom>
        <color indexed="63"/>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top style="hair"/>
      <bottom style="hair"/>
    </border>
    <border>
      <left style="hair"/>
      <right style="thin"/>
      <top style="hair"/>
      <bottom style="hair"/>
    </border>
    <border>
      <left style="hair"/>
      <right style="hair"/>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style="hair"/>
      <right style="hair"/>
      <top style="hair"/>
      <bottom style="hair"/>
    </border>
    <border>
      <left style="thin"/>
      <right style="hair"/>
      <top style="thin"/>
      <bottom>
        <color indexed="63"/>
      </bottom>
    </border>
    <border>
      <left style="thin"/>
      <right style="hair"/>
      <top>
        <color indexed="63"/>
      </top>
      <bottom>
        <color indexed="63"/>
      </bottom>
    </border>
    <border>
      <left style="hair">
        <color indexed="8"/>
      </left>
      <right style="hair">
        <color indexed="8"/>
      </right>
      <top style="hair">
        <color indexed="8"/>
      </top>
      <bottom style="thin"/>
    </border>
    <border>
      <left style="thin"/>
      <right style="hair">
        <color indexed="8"/>
      </right>
      <top style="hair">
        <color indexed="8"/>
      </top>
      <bottom style="thin"/>
    </border>
    <border>
      <left style="hair">
        <color indexed="8"/>
      </left>
      <right style="thin"/>
      <top style="hair">
        <color indexed="8"/>
      </top>
      <bottom style="thin"/>
    </border>
    <border>
      <left>
        <color indexed="63"/>
      </left>
      <right style="hair"/>
      <top style="thin"/>
      <bottom>
        <color indexed="63"/>
      </bottom>
    </border>
    <border>
      <left style="medium"/>
      <right>
        <color indexed="63"/>
      </right>
      <top style="medium"/>
      <bottom style="medium"/>
    </border>
    <border>
      <left style="hair"/>
      <right>
        <color indexed="63"/>
      </right>
      <top>
        <color indexed="63"/>
      </top>
      <bottom style="hair"/>
    </border>
    <border>
      <left>
        <color indexed="63"/>
      </left>
      <right style="hair">
        <color indexed="8"/>
      </right>
      <top style="thin"/>
      <bottom style="hair"/>
    </border>
    <border>
      <left style="hair">
        <color indexed="8"/>
      </left>
      <right style="hair">
        <color indexed="8"/>
      </right>
      <top>
        <color indexed="63"/>
      </top>
      <bottom style="hair">
        <color indexed="8"/>
      </bottom>
    </border>
    <border>
      <left>
        <color indexed="63"/>
      </left>
      <right style="hair"/>
      <top style="hair"/>
      <bottom style="hair"/>
    </border>
    <border>
      <left>
        <color indexed="63"/>
      </left>
      <right style="hair">
        <color indexed="8"/>
      </right>
      <top>
        <color indexed="63"/>
      </top>
      <bottom>
        <color indexed="63"/>
      </bottom>
    </border>
    <border>
      <left>
        <color indexed="63"/>
      </left>
      <right>
        <color indexed="63"/>
      </right>
      <top style="thin"/>
      <bottom>
        <color indexed="63"/>
      </bottom>
    </border>
    <border>
      <left style="hair">
        <color indexed="8"/>
      </left>
      <right style="hair">
        <color indexed="8"/>
      </right>
      <top style="thin"/>
      <bottom style="hair">
        <color indexed="8"/>
      </bottom>
    </border>
    <border>
      <left style="thin"/>
      <right style="hair">
        <color indexed="8"/>
      </right>
      <top style="thin"/>
      <bottom>
        <color indexed="63"/>
      </bottom>
    </border>
    <border>
      <left style="hair">
        <color indexed="8"/>
      </left>
      <right style="thin"/>
      <top style="thin"/>
      <bottom>
        <color indexed="63"/>
      </bottom>
    </border>
    <border>
      <left>
        <color indexed="63"/>
      </left>
      <right style="hair"/>
      <top>
        <color indexed="63"/>
      </top>
      <bottom>
        <color indexed="63"/>
      </bottom>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hair"/>
      <right style="hair"/>
      <top style="thin"/>
      <bottom style="hair"/>
    </border>
    <border>
      <left style="thin"/>
      <right style="hair"/>
      <top style="thin"/>
      <bottom style="hair"/>
    </border>
    <border>
      <left style="hair"/>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hair">
        <color indexed="8"/>
      </left>
      <right>
        <color indexed="63"/>
      </right>
      <top style="thin"/>
      <bottom>
        <color indexed="63"/>
      </bottom>
    </border>
    <border>
      <left style="hair">
        <color indexed="8"/>
      </left>
      <right>
        <color indexed="63"/>
      </right>
      <top>
        <color indexed="63"/>
      </top>
      <bottom>
        <color indexed="63"/>
      </bottom>
    </border>
    <border>
      <left>
        <color indexed="63"/>
      </left>
      <right style="thin"/>
      <top>
        <color indexed="63"/>
      </top>
      <bottom>
        <color indexed="63"/>
      </bottom>
    </border>
    <border>
      <left style="hair">
        <color indexed="8"/>
      </left>
      <right>
        <color indexed="63"/>
      </right>
      <top style="thin"/>
      <bottom style="hair">
        <color indexed="8"/>
      </bottom>
    </border>
    <border>
      <left>
        <color indexed="63"/>
      </left>
      <right>
        <color indexed="63"/>
      </right>
      <top style="thin"/>
      <bottom style="hair">
        <color indexed="8"/>
      </bottom>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hair"/>
      <bottom style="hair">
        <color indexed="8"/>
      </bottom>
    </border>
    <border>
      <left>
        <color indexed="63"/>
      </left>
      <right style="hair"/>
      <top style="hair"/>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hair"/>
      <right>
        <color indexed="63"/>
      </right>
      <top style="hair"/>
      <bottom style="hair"/>
    </border>
    <border>
      <left>
        <color indexed="63"/>
      </left>
      <right>
        <color indexed="63"/>
      </right>
      <top style="hair"/>
      <bottom style="hair"/>
    </border>
    <border>
      <left style="thin"/>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color indexed="8"/>
      </right>
      <top style="thin"/>
      <bottom>
        <color indexed="63"/>
      </bottom>
    </border>
    <border>
      <left style="hair"/>
      <right style="hair">
        <color indexed="8"/>
      </right>
      <top>
        <color indexed="63"/>
      </top>
      <bottom>
        <color indexed="63"/>
      </bottom>
    </border>
    <border>
      <left style="hair"/>
      <right style="hair"/>
      <top style="thin"/>
      <bottom>
        <color indexed="63"/>
      </bottom>
    </border>
    <border>
      <left style="hair">
        <color indexed="8"/>
      </left>
      <right>
        <color indexed="63"/>
      </right>
      <top style="hair">
        <color indexed="8"/>
      </top>
      <bottom>
        <color indexed="63"/>
      </bottom>
    </border>
    <border>
      <left style="thin"/>
      <right>
        <color indexed="63"/>
      </right>
      <top style="medium"/>
      <bottom style="medium"/>
    </border>
    <border>
      <left>
        <color indexed="63"/>
      </left>
      <right style="medium"/>
      <top style="medium"/>
      <bottom style="medium"/>
    </border>
    <border>
      <left style="thin"/>
      <right style="hair">
        <color indexed="8"/>
      </right>
      <top>
        <color indexed="63"/>
      </top>
      <bottom>
        <color indexed="63"/>
      </bottom>
    </border>
    <border>
      <left style="thin"/>
      <right style="hair">
        <color indexed="8"/>
      </right>
      <top>
        <color indexed="63"/>
      </top>
      <bottom style="thin"/>
    </border>
    <border>
      <left style="thin"/>
      <right style="hair">
        <color indexed="8"/>
      </right>
      <top>
        <color indexed="63"/>
      </top>
      <bottom style="hair">
        <color indexed="8"/>
      </bottom>
    </border>
    <border>
      <left style="thin"/>
      <right style="hair">
        <color indexed="8"/>
      </right>
      <top style="thin"/>
      <bottom style="hair">
        <color indexed="8"/>
      </bottom>
    </border>
    <border>
      <left style="hair">
        <color indexed="8"/>
      </left>
      <right>
        <color indexed="63"/>
      </right>
      <top style="hair"/>
      <bottom style="hair"/>
    </border>
    <border>
      <left>
        <color indexed="63"/>
      </left>
      <right style="hair">
        <color indexed="8"/>
      </right>
      <top style="hair"/>
      <bottom style="hair"/>
    </border>
    <border>
      <left style="thin"/>
      <right>
        <color indexed="63"/>
      </right>
      <top style="hair">
        <color indexed="8"/>
      </top>
      <bottom style="hair"/>
    </border>
    <border>
      <left>
        <color indexed="63"/>
      </left>
      <right style="hair">
        <color indexed="8"/>
      </right>
      <top style="hair">
        <color indexed="8"/>
      </top>
      <bottom style="hair"/>
    </border>
    <border>
      <left style="hair">
        <color indexed="8"/>
      </left>
      <right>
        <color indexed="63"/>
      </right>
      <top style="hair">
        <color indexed="8"/>
      </top>
      <bottom style="hair"/>
    </border>
    <border>
      <left style="thin"/>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3"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19" fillId="9"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9" fillId="15" borderId="0" applyNumberFormat="0" applyBorder="0" applyAlignment="0" applyProtection="0"/>
    <xf numFmtId="0" fontId="13" fillId="2" borderId="1" applyNumberFormat="0" applyAlignment="0" applyProtection="0"/>
    <xf numFmtId="43" fontId="0" fillId="0" borderId="0" applyFill="0" applyBorder="0" applyAlignment="0" applyProtection="0"/>
    <xf numFmtId="41" fontId="0" fillId="0" borderId="0" applyFill="0" applyBorder="0" applyAlignment="0" applyProtection="0"/>
    <xf numFmtId="0" fontId="17" fillId="0" borderId="0" applyNumberFormat="0" applyFill="0" applyBorder="0" applyAlignment="0" applyProtection="0"/>
    <xf numFmtId="0" fontId="8" fillId="16" borderId="0" applyNumberFormat="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5" fillId="17" borderId="5" applyNumberFormat="0" applyAlignment="0" applyProtection="0"/>
    <xf numFmtId="0" fontId="11" fillId="3" borderId="1" applyNumberFormat="0" applyAlignment="0" applyProtection="0"/>
    <xf numFmtId="0" fontId="14" fillId="0" borderId="6" applyNumberFormat="0" applyFill="0" applyAlignment="0" applyProtection="0"/>
    <xf numFmtId="44" fontId="0" fillId="0" borderId="0" applyFill="0" applyBorder="0" applyAlignment="0" applyProtection="0"/>
    <xf numFmtId="42" fontId="0" fillId="0" borderId="0" applyFill="0" applyBorder="0" applyAlignment="0" applyProtection="0"/>
    <xf numFmtId="0" fontId="10" fillId="4" borderId="0" applyNumberFormat="0" applyBorder="0" applyAlignment="0" applyProtection="0"/>
    <xf numFmtId="0" fontId="22" fillId="0" borderId="0">
      <alignment/>
      <protection/>
    </xf>
    <xf numFmtId="0" fontId="0" fillId="4" borderId="7" applyNumberFormat="0" applyFont="0" applyAlignment="0" applyProtection="0"/>
    <xf numFmtId="0" fontId="12" fillId="2" borderId="8" applyNumberFormat="0" applyAlignment="0" applyProtection="0"/>
    <xf numFmtId="9" fontId="0"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84">
    <xf numFmtId="0" fontId="0" fillId="0" borderId="0" xfId="0" applyAlignment="1">
      <alignment/>
    </xf>
    <xf numFmtId="0" fontId="0" fillId="0" borderId="10" xfId="0" applyFont="1" applyBorder="1" applyAlignment="1" applyProtection="1">
      <alignment horizontal="justify" vertical="top" wrapText="1"/>
      <protection hidden="1"/>
    </xf>
    <xf numFmtId="171" fontId="0" fillId="18" borderId="10" xfId="15" applyNumberFormat="1" applyFont="1" applyFill="1" applyBorder="1" applyAlignment="1" applyProtection="1">
      <alignment horizontal="center" vertical="top" wrapText="1"/>
      <protection locked="0"/>
    </xf>
    <xf numFmtId="0" fontId="0" fillId="0" borderId="0" xfId="15" applyFont="1" applyBorder="1" applyAlignment="1" applyProtection="1">
      <alignment vertical="top" wrapText="1"/>
      <protection hidden="1"/>
    </xf>
    <xf numFmtId="164" fontId="0" fillId="0" borderId="0" xfId="15" applyNumberFormat="1" applyFont="1" applyFill="1" applyBorder="1" applyAlignment="1" applyProtection="1">
      <alignment horizontal="center" vertical="top" wrapText="1"/>
      <protection hidden="1"/>
    </xf>
    <xf numFmtId="0" fontId="0" fillId="0" borderId="0" xfId="15" applyFont="1" applyFill="1" applyBorder="1" applyAlignment="1" applyProtection="1">
      <alignment horizontal="center" vertical="top" wrapText="1"/>
      <protection hidden="1"/>
    </xf>
    <xf numFmtId="0" fontId="0" fillId="0" borderId="0" xfId="15" applyFont="1" applyFill="1" applyBorder="1" applyAlignment="1" applyProtection="1">
      <alignment horizontal="right" vertical="top" wrapText="1"/>
      <protection hidden="1"/>
    </xf>
    <xf numFmtId="0" fontId="0" fillId="0" borderId="0" xfId="15" applyFont="1" applyAlignment="1" applyProtection="1">
      <alignment vertical="top" wrapText="1"/>
      <protection hidden="1"/>
    </xf>
    <xf numFmtId="0" fontId="0" fillId="0" borderId="0" xfId="15" applyFont="1" applyFill="1" applyAlignment="1" applyProtection="1">
      <alignment vertical="top" wrapText="1"/>
      <protection hidden="1"/>
    </xf>
    <xf numFmtId="171" fontId="1" fillId="19" borderId="10" xfId="0" applyNumberFormat="1" applyFont="1" applyFill="1" applyBorder="1" applyAlignment="1" applyProtection="1">
      <alignment horizontal="center" vertical="top" wrapText="1"/>
      <protection hidden="1"/>
    </xf>
    <xf numFmtId="0" fontId="0" fillId="0" borderId="0" xfId="0" applyFont="1" applyAlignment="1" applyProtection="1">
      <alignment vertical="top" wrapText="1"/>
      <protection hidden="1"/>
    </xf>
    <xf numFmtId="0" fontId="0" fillId="0" borderId="0"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1" xfId="0" applyFont="1" applyBorder="1" applyAlignment="1" applyProtection="1">
      <alignment horizontal="justify" vertical="top" wrapText="1"/>
      <protection hidden="1"/>
    </xf>
    <xf numFmtId="10" fontId="0" fillId="0" borderId="10" xfId="0" applyNumberFormat="1" applyFont="1" applyBorder="1" applyAlignment="1" applyProtection="1">
      <alignment horizontal="left" vertical="top" wrapText="1"/>
      <protection hidden="1"/>
    </xf>
    <xf numFmtId="0" fontId="0" fillId="0" borderId="0" xfId="0" applyFont="1" applyBorder="1" applyAlignment="1" applyProtection="1">
      <alignment vertical="top" wrapText="1"/>
      <protection hidden="1"/>
    </xf>
    <xf numFmtId="0" fontId="1" fillId="20" borderId="12" xfId="15" applyFont="1" applyFill="1" applyBorder="1" applyAlignment="1" applyProtection="1">
      <alignment horizontal="center" vertical="top" wrapText="1"/>
      <protection hidden="1"/>
    </xf>
    <xf numFmtId="0" fontId="1" fillId="20" borderId="13" xfId="15" applyFont="1" applyFill="1" applyBorder="1" applyAlignment="1" applyProtection="1">
      <alignment horizontal="center" vertical="top" wrapText="1"/>
      <protection hidden="1"/>
    </xf>
    <xf numFmtId="0" fontId="1" fillId="0" borderId="14" xfId="0" applyFont="1" applyFill="1" applyBorder="1" applyAlignment="1" applyProtection="1">
      <alignment vertical="top" wrapText="1"/>
      <protection hidden="1"/>
    </xf>
    <xf numFmtId="0" fontId="1" fillId="0" borderId="0" xfId="0" applyFont="1" applyFill="1" applyBorder="1" applyAlignment="1" applyProtection="1">
      <alignment vertical="top" wrapText="1"/>
      <protection hidden="1"/>
    </xf>
    <xf numFmtId="0" fontId="0" fillId="0" borderId="0" xfId="0" applyFont="1" applyAlignment="1" applyProtection="1">
      <alignment vertical="top"/>
      <protection hidden="1"/>
    </xf>
    <xf numFmtId="0" fontId="1" fillId="21" borderId="14" xfId="0" applyFont="1" applyFill="1" applyBorder="1" applyAlignment="1" applyProtection="1">
      <alignment horizontal="left" vertical="top"/>
      <protection hidden="1"/>
    </xf>
    <xf numFmtId="0" fontId="1" fillId="21" borderId="0" xfId="0" applyFont="1" applyFill="1" applyBorder="1" applyAlignment="1" applyProtection="1">
      <alignment horizontal="left" vertical="top" wrapText="1"/>
      <protection hidden="1"/>
    </xf>
    <xf numFmtId="0" fontId="0" fillId="0" borderId="0" xfId="15" applyFont="1" applyFill="1" applyBorder="1" applyAlignment="1" applyProtection="1">
      <alignment vertical="top" wrapText="1"/>
      <protection hidden="1"/>
    </xf>
    <xf numFmtId="0" fontId="0" fillId="0" borderId="10" xfId="15" applyFont="1" applyBorder="1" applyAlignment="1" applyProtection="1">
      <alignment horizontal="justify" vertical="top" wrapText="1"/>
      <protection hidden="1"/>
    </xf>
    <xf numFmtId="171" fontId="0" fillId="22" borderId="15" xfId="43" applyNumberFormat="1" applyFont="1" applyFill="1" applyBorder="1" applyAlignment="1" applyProtection="1">
      <alignment horizontal="center" vertical="top" wrapText="1"/>
      <protection hidden="1"/>
    </xf>
    <xf numFmtId="171" fontId="0" fillId="22" borderId="16" xfId="43" applyNumberFormat="1" applyFont="1" applyFill="1" applyBorder="1" applyAlignment="1" applyProtection="1">
      <alignment horizontal="center" vertical="top" wrapText="1"/>
      <protection hidden="1"/>
    </xf>
    <xf numFmtId="171" fontId="0" fillId="22" borderId="12" xfId="43" applyNumberFormat="1" applyFont="1" applyFill="1" applyBorder="1" applyAlignment="1" applyProtection="1">
      <alignment horizontal="center" vertical="top" wrapText="1"/>
      <protection hidden="1"/>
    </xf>
    <xf numFmtId="171" fontId="0" fillId="22" borderId="13" xfId="43" applyNumberFormat="1" applyFont="1" applyFill="1" applyBorder="1" applyAlignment="1" applyProtection="1">
      <alignment horizontal="center" vertical="top" wrapText="1"/>
      <protection hidden="1"/>
    </xf>
    <xf numFmtId="171" fontId="0" fillId="22" borderId="17" xfId="43" applyNumberFormat="1" applyFont="1" applyFill="1" applyBorder="1" applyAlignment="1" applyProtection="1">
      <alignment horizontal="center" vertical="top" wrapText="1"/>
      <protection hidden="1"/>
    </xf>
    <xf numFmtId="171" fontId="0" fillId="22" borderId="18" xfId="43" applyNumberFormat="1" applyFont="1" applyFill="1" applyBorder="1" applyAlignment="1" applyProtection="1">
      <alignment horizontal="center" vertical="top" wrapText="1"/>
      <protection hidden="1"/>
    </xf>
    <xf numFmtId="0" fontId="1" fillId="20" borderId="19" xfId="0" applyFont="1" applyFill="1" applyBorder="1" applyAlignment="1" applyProtection="1">
      <alignment vertical="top" wrapText="1"/>
      <protection hidden="1"/>
    </xf>
    <xf numFmtId="0" fontId="0" fillId="0" borderId="20" xfId="15" applyFont="1" applyFill="1" applyBorder="1" applyAlignment="1" applyProtection="1">
      <alignment vertical="top" wrapText="1"/>
      <protection hidden="1"/>
    </xf>
    <xf numFmtId="0" fontId="0" fillId="0" borderId="0" xfId="0" applyFont="1" applyBorder="1" applyAlignment="1" applyProtection="1">
      <alignment horizontal="left" vertical="top"/>
      <protection hidden="1"/>
    </xf>
    <xf numFmtId="0" fontId="0" fillId="0" borderId="0" xfId="15" applyFont="1" applyFill="1" applyBorder="1" applyAlignment="1" applyProtection="1">
      <alignment horizontal="left" vertical="top"/>
      <protection hidden="1"/>
    </xf>
    <xf numFmtId="0" fontId="0" fillId="0" borderId="0" xfId="15" applyFont="1" applyBorder="1" applyAlignment="1" applyProtection="1">
      <alignment horizontal="left" vertical="top"/>
      <protection hidden="1"/>
    </xf>
    <xf numFmtId="0" fontId="0" fillId="0" borderId="0" xfId="0" applyFont="1" applyAlignment="1" applyProtection="1">
      <alignment horizontal="right" vertical="top"/>
      <protection hidden="1"/>
    </xf>
    <xf numFmtId="0" fontId="0" fillId="0" borderId="10" xfId="15" applyFont="1" applyFill="1" applyBorder="1" applyAlignment="1" applyProtection="1">
      <alignment horizontal="justify" vertical="top" wrapText="1"/>
      <protection hidden="1"/>
    </xf>
    <xf numFmtId="0" fontId="24" fillId="0" borderId="0" xfId="0" applyFont="1" applyBorder="1" applyAlignment="1" applyProtection="1">
      <alignment horizontal="left" vertical="top" wrapText="1"/>
      <protection hidden="1"/>
    </xf>
    <xf numFmtId="0" fontId="24" fillId="0" borderId="0" xfId="0" applyFont="1" applyBorder="1" applyAlignment="1" applyProtection="1">
      <alignment horizontal="left" vertical="top"/>
      <protection hidden="1"/>
    </xf>
    <xf numFmtId="0" fontId="0" fillId="0" borderId="21" xfId="15" applyFont="1" applyBorder="1" applyAlignment="1" applyProtection="1">
      <alignment horizontal="left" vertical="top" wrapText="1"/>
      <protection hidden="1"/>
    </xf>
    <xf numFmtId="171" fontId="0" fillId="0" borderId="0" xfId="43" applyNumberFormat="1" applyFont="1" applyFill="1" applyBorder="1" applyAlignment="1" applyProtection="1">
      <alignment horizontal="center" vertical="top" wrapText="1"/>
      <protection hidden="1"/>
    </xf>
    <xf numFmtId="0" fontId="0" fillId="0" borderId="11" xfId="0" applyFont="1" applyBorder="1" applyAlignment="1" applyProtection="1">
      <alignment horizontal="center" vertical="top" wrapText="1"/>
      <protection hidden="1"/>
    </xf>
    <xf numFmtId="0" fontId="0" fillId="0" borderId="10" xfId="0" applyFont="1" applyBorder="1" applyAlignment="1" applyProtection="1">
      <alignment horizontal="center" vertical="top" wrapText="1"/>
      <protection hidden="1"/>
    </xf>
    <xf numFmtId="0" fontId="0" fillId="0" borderId="10" xfId="15" applyFont="1" applyBorder="1" applyAlignment="1" applyProtection="1">
      <alignment horizontal="center" vertical="top" wrapText="1"/>
      <protection hidden="1"/>
    </xf>
    <xf numFmtId="0" fontId="0" fillId="0" borderId="10" xfId="15" applyFont="1" applyFill="1" applyBorder="1" applyAlignment="1" applyProtection="1">
      <alignment horizontal="center" vertical="top" wrapText="1"/>
      <protection hidden="1"/>
    </xf>
    <xf numFmtId="10" fontId="0" fillId="0" borderId="10" xfId="0" applyNumberFormat="1" applyFont="1" applyBorder="1" applyAlignment="1" applyProtection="1">
      <alignment horizontal="center" vertical="top" wrapText="1"/>
      <protection hidden="1"/>
    </xf>
    <xf numFmtId="0" fontId="0" fillId="0" borderId="0" xfId="15" applyFont="1" applyBorder="1" applyAlignment="1" applyProtection="1">
      <alignment horizontal="center" vertical="top" wrapText="1"/>
      <protection hidden="1"/>
    </xf>
    <xf numFmtId="49" fontId="0" fillId="0" borderId="22" xfId="0" applyNumberFormat="1" applyFont="1" applyBorder="1" applyAlignment="1" applyProtection="1">
      <alignment horizontal="center" vertical="top" wrapText="1"/>
      <protection hidden="1"/>
    </xf>
    <xf numFmtId="0" fontId="0" fillId="0" borderId="22" xfId="0" applyFont="1" applyBorder="1" applyAlignment="1" applyProtection="1">
      <alignment horizontal="center" vertical="top" wrapText="1"/>
      <protection hidden="1"/>
    </xf>
    <xf numFmtId="0" fontId="1" fillId="20" borderId="23" xfId="0" applyFont="1" applyFill="1" applyBorder="1" applyAlignment="1" applyProtection="1">
      <alignment vertical="top" wrapText="1"/>
      <protection hidden="1"/>
    </xf>
    <xf numFmtId="0" fontId="1" fillId="20" borderId="24" xfId="0" applyFont="1" applyFill="1" applyBorder="1" applyAlignment="1" applyProtection="1">
      <alignment vertical="top" wrapText="1"/>
      <protection hidden="1"/>
    </xf>
    <xf numFmtId="0" fontId="0" fillId="0" borderId="25" xfId="0" applyFont="1" applyBorder="1" applyAlignment="1" applyProtection="1">
      <alignment horizontal="justify" vertical="top" wrapText="1"/>
      <protection hidden="1"/>
    </xf>
    <xf numFmtId="0" fontId="0" fillId="0" borderId="25" xfId="0" applyFont="1" applyBorder="1" applyAlignment="1" applyProtection="1">
      <alignment horizontal="center" vertical="top" wrapText="1"/>
      <protection hidden="1"/>
    </xf>
    <xf numFmtId="171" fontId="0" fillId="18" borderId="25" xfId="15" applyNumberFormat="1" applyFont="1" applyFill="1" applyBorder="1" applyAlignment="1" applyProtection="1">
      <alignment horizontal="center" vertical="top" wrapText="1"/>
      <protection locked="0"/>
    </xf>
    <xf numFmtId="171" fontId="0" fillId="22" borderId="26" xfId="43" applyNumberFormat="1" applyFont="1" applyFill="1" applyBorder="1" applyAlignment="1" applyProtection="1">
      <alignment horizontal="center" vertical="top" wrapText="1"/>
      <protection hidden="1"/>
    </xf>
    <xf numFmtId="171" fontId="0" fillId="22" borderId="27" xfId="43" applyNumberFormat="1" applyFont="1" applyFill="1" applyBorder="1" applyAlignment="1" applyProtection="1">
      <alignment horizontal="center" vertical="top" wrapText="1"/>
      <protection hidden="1"/>
    </xf>
    <xf numFmtId="0" fontId="0" fillId="0" borderId="10" xfId="15" applyFont="1" applyBorder="1" applyAlignment="1" applyProtection="1">
      <alignment horizontal="left" vertical="top" wrapText="1"/>
      <protection hidden="1"/>
    </xf>
    <xf numFmtId="0" fontId="0" fillId="0" borderId="11" xfId="15" applyFont="1" applyBorder="1" applyAlignment="1" applyProtection="1">
      <alignment horizontal="left" vertical="top" wrapText="1"/>
      <protection hidden="1"/>
    </xf>
    <xf numFmtId="0" fontId="0" fillId="0" borderId="10" xfId="15" applyFont="1" applyFill="1" applyBorder="1" applyAlignment="1" applyProtection="1">
      <alignment horizontal="left" vertical="top" wrapText="1"/>
      <protection hidden="1"/>
    </xf>
    <xf numFmtId="0" fontId="0" fillId="0" borderId="22" xfId="0" applyFont="1" applyBorder="1" applyAlignment="1" applyProtection="1">
      <alignment horizontal="left" vertical="top"/>
      <protection hidden="1"/>
    </xf>
    <xf numFmtId="0" fontId="0" fillId="0" borderId="22" xfId="0" applyFont="1" applyFill="1" applyBorder="1" applyAlignment="1" applyProtection="1">
      <alignment horizontal="left" vertical="top"/>
      <protection hidden="1"/>
    </xf>
    <xf numFmtId="49" fontId="0" fillId="0" borderId="22" xfId="0" applyNumberFormat="1" applyFont="1" applyBorder="1" applyAlignment="1" applyProtection="1">
      <alignment horizontal="left" vertical="top" wrapText="1"/>
      <protection hidden="1"/>
    </xf>
    <xf numFmtId="0" fontId="0" fillId="0" borderId="22" xfId="0" applyFont="1" applyBorder="1" applyAlignment="1" applyProtection="1">
      <alignment horizontal="left" vertical="top" wrapText="1"/>
      <protection hidden="1"/>
    </xf>
    <xf numFmtId="0" fontId="21" fillId="23" borderId="0" xfId="15" applyFont="1" applyFill="1" applyBorder="1" applyAlignment="1" applyProtection="1">
      <alignment horizontal="left" vertical="top" wrapText="1"/>
      <protection hidden="1"/>
    </xf>
    <xf numFmtId="0" fontId="0" fillId="23" borderId="0" xfId="15" applyFont="1" applyFill="1" applyBorder="1" applyAlignment="1" applyProtection="1">
      <alignment horizontal="left" vertical="top" wrapText="1"/>
      <protection hidden="1"/>
    </xf>
    <xf numFmtId="171" fontId="0" fillId="0" borderId="0" xfId="0" applyNumberFormat="1" applyFont="1" applyFill="1" applyBorder="1" applyAlignment="1" applyProtection="1">
      <alignment horizontal="right" vertical="top"/>
      <protection hidden="1"/>
    </xf>
    <xf numFmtId="0" fontId="0" fillId="0" borderId="0" xfId="0" applyFont="1" applyAlignment="1" applyProtection="1">
      <alignment/>
      <protection hidden="1"/>
    </xf>
    <xf numFmtId="0" fontId="0" fillId="0" borderId="10" xfId="0" applyFont="1" applyFill="1" applyBorder="1" applyAlignment="1" applyProtection="1">
      <alignment horizontal="left" vertical="top" wrapText="1"/>
      <protection hidden="1"/>
    </xf>
    <xf numFmtId="10" fontId="0" fillId="0" borderId="10" xfId="0" applyNumberFormat="1" applyFont="1" applyFill="1" applyBorder="1" applyAlignment="1" applyProtection="1">
      <alignment horizontal="left" vertical="top" wrapText="1"/>
      <protection hidden="1"/>
    </xf>
    <xf numFmtId="10" fontId="0" fillId="0" borderId="10" xfId="0" applyNumberFormat="1" applyFont="1" applyFill="1" applyBorder="1" applyAlignment="1" applyProtection="1">
      <alignment horizontal="center" vertical="top" wrapText="1"/>
      <protection hidden="1"/>
    </xf>
    <xf numFmtId="0" fontId="0" fillId="0" borderId="10" xfId="0" applyFont="1" applyFill="1" applyBorder="1" applyAlignment="1" applyProtection="1">
      <alignment horizontal="justify" vertical="top" wrapText="1"/>
      <protection hidden="1"/>
    </xf>
    <xf numFmtId="0" fontId="0" fillId="0" borderId="11" xfId="0" applyFont="1" applyFill="1" applyBorder="1" applyAlignment="1" applyProtection="1">
      <alignment horizontal="justify" vertical="top" wrapText="1"/>
      <protection hidden="1"/>
    </xf>
    <xf numFmtId="0" fontId="0" fillId="0" borderId="11" xfId="0" applyFont="1" applyFill="1" applyBorder="1" applyAlignment="1" applyProtection="1">
      <alignment horizontal="center" vertical="top" wrapText="1"/>
      <protection hidden="1"/>
    </xf>
    <xf numFmtId="0" fontId="1" fillId="20" borderId="28" xfId="0" applyFont="1" applyFill="1" applyBorder="1" applyAlignment="1" applyProtection="1">
      <alignment vertical="top" wrapText="1"/>
      <protection hidden="1"/>
    </xf>
    <xf numFmtId="0" fontId="1" fillId="0" borderId="29" xfId="15" applyFont="1" applyBorder="1" applyAlignment="1" applyProtection="1">
      <alignment horizontal="left" vertical="top" wrapText="1"/>
      <protection hidden="1"/>
    </xf>
    <xf numFmtId="0" fontId="1" fillId="0" borderId="30" xfId="0" applyFont="1" applyBorder="1" applyAlignment="1" applyProtection="1">
      <alignment vertical="top" wrapText="1"/>
      <protection hidden="1"/>
    </xf>
    <xf numFmtId="0" fontId="0" fillId="0" borderId="31" xfId="0" applyFont="1" applyBorder="1" applyAlignment="1" applyProtection="1">
      <alignment vertical="top" wrapText="1"/>
      <protection hidden="1"/>
    </xf>
    <xf numFmtId="0" fontId="1" fillId="20" borderId="19" xfId="0" applyFont="1" applyFill="1" applyBorder="1" applyAlignment="1" applyProtection="1">
      <alignment horizontal="left" vertical="top" wrapText="1"/>
      <protection hidden="1"/>
    </xf>
    <xf numFmtId="171" fontId="0" fillId="0" borderId="0" xfId="0" applyNumberFormat="1" applyFont="1" applyBorder="1" applyAlignment="1" applyProtection="1">
      <alignment horizontal="left" vertical="top" wrapText="1"/>
      <protection hidden="1"/>
    </xf>
    <xf numFmtId="191" fontId="0" fillId="24" borderId="32" xfId="15" applyNumberFormat="1" applyFont="1" applyFill="1" applyBorder="1" applyAlignment="1" applyProtection="1">
      <alignment horizontal="center" vertical="top" wrapText="1"/>
      <protection locked="0"/>
    </xf>
    <xf numFmtId="191" fontId="1" fillId="25" borderId="22" xfId="0" applyNumberFormat="1" applyFont="1" applyFill="1" applyBorder="1" applyAlignment="1" applyProtection="1">
      <alignment horizontal="right" vertical="top" wrapText="1"/>
      <protection hidden="1"/>
    </xf>
    <xf numFmtId="191" fontId="0" fillId="24" borderId="22" xfId="0" applyNumberFormat="1" applyFont="1" applyFill="1" applyBorder="1" applyAlignment="1" applyProtection="1">
      <alignment horizontal="right" vertical="top"/>
      <protection locked="0"/>
    </xf>
    <xf numFmtId="167" fontId="1" fillId="26" borderId="22" xfId="0" applyNumberFormat="1" applyFont="1" applyFill="1" applyBorder="1" applyAlignment="1" applyProtection="1">
      <alignment horizontal="center" vertical="top" wrapText="1"/>
      <protection hidden="1"/>
    </xf>
    <xf numFmtId="167" fontId="1" fillId="26" borderId="17" xfId="0" applyNumberFormat="1" applyFont="1" applyFill="1" applyBorder="1" applyAlignment="1" applyProtection="1">
      <alignment horizontal="center" vertical="top" wrapText="1"/>
      <protection hidden="1"/>
    </xf>
    <xf numFmtId="167" fontId="1" fillId="26" borderId="33" xfId="0" applyNumberFormat="1" applyFont="1" applyFill="1" applyBorder="1" applyAlignment="1" applyProtection="1">
      <alignment horizontal="center" vertical="top" wrapText="1"/>
      <protection hidden="1"/>
    </xf>
    <xf numFmtId="167" fontId="0" fillId="0" borderId="0" xfId="0" applyNumberFormat="1" applyFont="1" applyFill="1" applyBorder="1" applyAlignment="1" applyProtection="1">
      <alignment horizontal="center" vertical="top" wrapText="1"/>
      <protection hidden="1"/>
    </xf>
    <xf numFmtId="171" fontId="0" fillId="0" borderId="0" xfId="0" applyNumberFormat="1" applyFont="1" applyFill="1" applyBorder="1" applyAlignment="1" applyProtection="1">
      <alignment horizontal="right" vertical="top" wrapText="1"/>
      <protection hidden="1"/>
    </xf>
    <xf numFmtId="171" fontId="0" fillId="0" borderId="0" xfId="0" applyNumberFormat="1" applyFont="1" applyAlignment="1" applyProtection="1">
      <alignment horizontal="right" vertical="top"/>
      <protection hidden="1"/>
    </xf>
    <xf numFmtId="167" fontId="0" fillId="0" borderId="0" xfId="0" applyNumberFormat="1" applyFont="1" applyFill="1" applyBorder="1" applyAlignment="1" applyProtection="1">
      <alignment vertical="top"/>
      <protection hidden="1"/>
    </xf>
    <xf numFmtId="171" fontId="0" fillId="0" borderId="0" xfId="15" applyNumberFormat="1" applyFont="1" applyFill="1" applyBorder="1" applyAlignment="1" applyProtection="1">
      <alignment horizontal="right" vertical="top" wrapText="1"/>
      <protection hidden="1"/>
    </xf>
    <xf numFmtId="0" fontId="1" fillId="20" borderId="24" xfId="0" applyFont="1" applyFill="1" applyBorder="1" applyAlignment="1" applyProtection="1">
      <alignment horizontal="left" vertical="top" wrapText="1"/>
      <protection hidden="1"/>
    </xf>
    <xf numFmtId="0" fontId="1" fillId="20" borderId="34" xfId="0" applyFont="1" applyFill="1" applyBorder="1" applyAlignment="1" applyProtection="1">
      <alignment horizontal="left" vertical="top" wrapText="1"/>
      <protection hidden="1"/>
    </xf>
    <xf numFmtId="0" fontId="1" fillId="20" borderId="11" xfId="0" applyFont="1" applyFill="1" applyBorder="1" applyAlignment="1" applyProtection="1">
      <alignment horizontal="center" vertical="top" wrapText="1"/>
      <protection hidden="1"/>
    </xf>
    <xf numFmtId="173" fontId="0" fillId="27" borderId="12" xfId="43" applyNumberFormat="1" applyFont="1" applyFill="1" applyBorder="1" applyAlignment="1" applyProtection="1">
      <alignment horizontal="center" vertical="top" wrapText="1"/>
      <protection hidden="1"/>
    </xf>
    <xf numFmtId="173" fontId="0" fillId="27" borderId="13" xfId="43" applyNumberFormat="1" applyFont="1" applyFill="1" applyBorder="1" applyAlignment="1" applyProtection="1">
      <alignment horizontal="center" vertical="top" wrapText="1"/>
      <protection hidden="1"/>
    </xf>
    <xf numFmtId="0" fontId="0" fillId="0" borderId="35" xfId="0" applyFont="1" applyFill="1" applyBorder="1" applyAlignment="1" applyProtection="1">
      <alignment horizontal="left" vertical="top" wrapText="1"/>
      <protection hidden="1"/>
    </xf>
    <xf numFmtId="10" fontId="0" fillId="0" borderId="36" xfId="0" applyNumberFormat="1" applyFont="1" applyFill="1" applyBorder="1" applyAlignment="1" applyProtection="1">
      <alignment horizontal="left" vertical="top" wrapText="1"/>
      <protection hidden="1"/>
    </xf>
    <xf numFmtId="0" fontId="0" fillId="0" borderId="36" xfId="0" applyFont="1" applyFill="1" applyBorder="1" applyAlignment="1" applyProtection="1">
      <alignment horizontal="left" vertical="top" wrapText="1"/>
      <protection hidden="1"/>
    </xf>
    <xf numFmtId="0" fontId="0" fillId="0" borderId="36" xfId="0" applyFont="1" applyFill="1" applyBorder="1" applyAlignment="1" applyProtection="1">
      <alignment horizontal="center" vertical="top" wrapText="1"/>
      <protection hidden="1"/>
    </xf>
    <xf numFmtId="171" fontId="0" fillId="18" borderId="36" xfId="15" applyNumberFormat="1" applyFont="1" applyFill="1" applyBorder="1" applyAlignment="1" applyProtection="1">
      <alignment horizontal="center" vertical="top" wrapText="1"/>
      <protection locked="0"/>
    </xf>
    <xf numFmtId="171" fontId="0" fillId="22" borderId="37" xfId="43" applyNumberFormat="1" applyFont="1" applyFill="1" applyBorder="1" applyAlignment="1" applyProtection="1">
      <alignment horizontal="center" vertical="top" wrapText="1"/>
      <protection hidden="1"/>
    </xf>
    <xf numFmtId="171" fontId="0" fillId="22" borderId="38" xfId="43" applyNumberFormat="1" applyFont="1" applyFill="1" applyBorder="1" applyAlignment="1" applyProtection="1">
      <alignment horizontal="center" vertical="top" wrapText="1"/>
      <protection hidden="1"/>
    </xf>
    <xf numFmtId="0" fontId="1" fillId="20" borderId="24" xfId="15" applyFont="1" applyFill="1" applyBorder="1" applyAlignment="1" applyProtection="1">
      <alignment horizontal="left" vertical="top" wrapText="1"/>
      <protection hidden="1"/>
    </xf>
    <xf numFmtId="0" fontId="1" fillId="20" borderId="19" xfId="15" applyFont="1" applyFill="1" applyBorder="1" applyAlignment="1" applyProtection="1">
      <alignment horizontal="left" vertical="top" wrapText="1"/>
      <protection hidden="1"/>
    </xf>
    <xf numFmtId="0" fontId="1" fillId="20" borderId="39" xfId="15" applyFont="1" applyFill="1" applyBorder="1" applyAlignment="1" applyProtection="1">
      <alignment horizontal="left" vertical="top" wrapText="1"/>
      <protection hidden="1"/>
    </xf>
    <xf numFmtId="0" fontId="1" fillId="20" borderId="40" xfId="0" applyFont="1" applyFill="1" applyBorder="1" applyAlignment="1" applyProtection="1">
      <alignment horizontal="center" vertical="top" wrapText="1"/>
      <protection hidden="1"/>
    </xf>
    <xf numFmtId="171" fontId="0" fillId="27" borderId="41" xfId="43" applyNumberFormat="1" applyFont="1" applyFill="1" applyBorder="1" applyAlignment="1" applyProtection="1">
      <alignment horizontal="center" vertical="top" wrapText="1"/>
      <protection hidden="1"/>
    </xf>
    <xf numFmtId="171" fontId="0" fillId="27" borderId="42" xfId="43" applyNumberFormat="1" applyFont="1" applyFill="1" applyBorder="1" applyAlignment="1" applyProtection="1">
      <alignment horizontal="center" vertical="top" wrapText="1"/>
      <protection hidden="1"/>
    </xf>
    <xf numFmtId="0" fontId="0" fillId="0" borderId="36" xfId="15" applyFont="1" applyBorder="1" applyAlignment="1" applyProtection="1">
      <alignment horizontal="left" vertical="top" wrapText="1"/>
      <protection hidden="1"/>
    </xf>
    <xf numFmtId="0" fontId="0" fillId="0" borderId="35" xfId="15" applyFont="1" applyBorder="1" applyAlignment="1" applyProtection="1">
      <alignment horizontal="center" vertical="top" wrapText="1"/>
      <protection hidden="1"/>
    </xf>
    <xf numFmtId="191" fontId="1" fillId="25" borderId="43" xfId="0" applyNumberFormat="1" applyFont="1" applyFill="1" applyBorder="1" applyAlignment="1" applyProtection="1">
      <alignment horizontal="right" vertical="top" wrapText="1"/>
      <protection hidden="1"/>
    </xf>
    <xf numFmtId="171" fontId="0" fillId="22" borderId="44" xfId="43" applyNumberFormat="1" applyFont="1" applyFill="1" applyBorder="1" applyAlignment="1" applyProtection="1">
      <alignment horizontal="center" vertical="top" wrapText="1"/>
      <protection hidden="1"/>
    </xf>
    <xf numFmtId="171" fontId="0" fillId="22" borderId="45" xfId="43" applyNumberFormat="1" applyFont="1" applyFill="1" applyBorder="1" applyAlignment="1" applyProtection="1">
      <alignment horizontal="center" vertical="top" wrapText="1"/>
      <protection hidden="1"/>
    </xf>
    <xf numFmtId="0" fontId="1" fillId="28" borderId="46" xfId="0" applyFont="1" applyFill="1" applyBorder="1" applyAlignment="1" applyProtection="1">
      <alignment horizontal="left" vertical="top" wrapText="1"/>
      <protection hidden="1"/>
    </xf>
    <xf numFmtId="0" fontId="1" fillId="28" borderId="47" xfId="0" applyFont="1" applyFill="1" applyBorder="1" applyAlignment="1" applyProtection="1">
      <alignment horizontal="left" vertical="top" wrapText="1"/>
      <protection hidden="1"/>
    </xf>
    <xf numFmtId="0" fontId="0" fillId="0" borderId="35" xfId="0" applyFont="1" applyBorder="1" applyAlignment="1" applyProtection="1">
      <alignment horizontal="left" vertical="top" wrapText="1"/>
      <protection hidden="1"/>
    </xf>
    <xf numFmtId="0" fontId="0" fillId="0" borderId="48" xfId="0" applyFont="1" applyBorder="1" applyAlignment="1" applyProtection="1">
      <alignment horizontal="left" vertical="top" wrapText="1"/>
      <protection hidden="1"/>
    </xf>
    <xf numFmtId="0" fontId="0" fillId="0" borderId="0" xfId="15" applyFont="1" applyAlignment="1" applyProtection="1">
      <alignment horizontal="left" vertical="top" wrapText="1"/>
      <protection hidden="1"/>
    </xf>
    <xf numFmtId="0" fontId="0" fillId="0" borderId="15" xfId="0" applyFont="1" applyBorder="1" applyAlignment="1" applyProtection="1">
      <alignment horizontal="left" vertical="top" wrapText="1"/>
      <protection hidden="1"/>
    </xf>
    <xf numFmtId="0" fontId="1" fillId="26" borderId="49" xfId="0" applyFont="1" applyFill="1" applyBorder="1" applyAlignment="1" applyProtection="1">
      <alignment horizontal="left" vertical="top" wrapText="1"/>
      <protection hidden="1"/>
    </xf>
    <xf numFmtId="0" fontId="1" fillId="26" borderId="35" xfId="0" applyFont="1" applyFill="1" applyBorder="1" applyAlignment="1" applyProtection="1">
      <alignment horizontal="left" vertical="top" wrapText="1"/>
      <protection hidden="1"/>
    </xf>
    <xf numFmtId="0" fontId="1" fillId="26" borderId="35" xfId="0" applyFont="1" applyFill="1" applyBorder="1" applyAlignment="1" applyProtection="1">
      <alignment horizontal="center" vertical="top" wrapText="1"/>
      <protection hidden="1"/>
    </xf>
    <xf numFmtId="0" fontId="1" fillId="28" borderId="50" xfId="0" applyFont="1" applyFill="1" applyBorder="1" applyAlignment="1" applyProtection="1">
      <alignment horizontal="left" vertical="top" wrapText="1"/>
      <protection hidden="1"/>
    </xf>
    <xf numFmtId="0" fontId="1" fillId="28" borderId="51" xfId="0" applyFont="1" applyFill="1" applyBorder="1" applyAlignment="1" applyProtection="1">
      <alignment horizontal="left" vertical="top" wrapText="1"/>
      <protection hidden="1"/>
    </xf>
    <xf numFmtId="0" fontId="0" fillId="0" borderId="52" xfId="0" applyFont="1" applyBorder="1" applyAlignment="1" applyProtection="1">
      <alignment horizontal="left" vertical="top" wrapText="1"/>
      <protection hidden="1"/>
    </xf>
    <xf numFmtId="0" fontId="0" fillId="0" borderId="53"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0" fillId="0" borderId="54" xfId="0" applyFont="1" applyBorder="1" applyAlignment="1" applyProtection="1">
      <alignment horizontal="left" vertical="top" wrapText="1"/>
      <protection hidden="1"/>
    </xf>
    <xf numFmtId="0" fontId="1" fillId="26" borderId="11" xfId="15" applyFont="1" applyFill="1" applyBorder="1" applyAlignment="1" applyProtection="1">
      <alignment horizontal="center" vertical="top" wrapText="1"/>
      <protection hidden="1"/>
    </xf>
    <xf numFmtId="0" fontId="1" fillId="20" borderId="55" xfId="0" applyFont="1" applyFill="1" applyBorder="1" applyAlignment="1" applyProtection="1">
      <alignment horizontal="center" vertical="top" wrapText="1"/>
      <protection hidden="1"/>
    </xf>
    <xf numFmtId="0" fontId="1" fillId="20" borderId="56" xfId="0" applyFont="1" applyFill="1" applyBorder="1" applyAlignment="1" applyProtection="1">
      <alignment horizontal="center" vertical="top" wrapText="1"/>
      <protection hidden="1"/>
    </xf>
    <xf numFmtId="0" fontId="1" fillId="20" borderId="57" xfId="15" applyFont="1" applyFill="1" applyBorder="1" applyAlignment="1" applyProtection="1">
      <alignment horizontal="center" vertical="top" wrapText="1"/>
      <protection hidden="1"/>
    </xf>
    <xf numFmtId="0" fontId="1" fillId="20" borderId="58" xfId="15" applyFont="1" applyFill="1" applyBorder="1" applyAlignment="1" applyProtection="1">
      <alignment horizontal="center" vertical="top" wrapText="1"/>
      <protection hidden="1"/>
    </xf>
    <xf numFmtId="167" fontId="1" fillId="26" borderId="59" xfId="0" applyNumberFormat="1" applyFont="1" applyFill="1" applyBorder="1" applyAlignment="1" applyProtection="1">
      <alignment horizontal="center" vertical="top" wrapText="1"/>
      <protection hidden="1"/>
    </xf>
    <xf numFmtId="167" fontId="1" fillId="26" borderId="60" xfId="0" applyNumberFormat="1" applyFont="1" applyFill="1" applyBorder="1" applyAlignment="1" applyProtection="1">
      <alignment horizontal="center" vertical="top" wrapText="1"/>
      <protection hidden="1"/>
    </xf>
    <xf numFmtId="0" fontId="1" fillId="28" borderId="61" xfId="0" applyFont="1" applyFill="1" applyBorder="1" applyAlignment="1" applyProtection="1">
      <alignment horizontal="left" vertical="top" wrapText="1"/>
      <protection hidden="1"/>
    </xf>
    <xf numFmtId="0" fontId="1" fillId="28" borderId="62" xfId="0" applyFont="1" applyFill="1" applyBorder="1" applyAlignment="1" applyProtection="1">
      <alignment horizontal="left" vertical="top" wrapText="1"/>
      <protection hidden="1"/>
    </xf>
    <xf numFmtId="0" fontId="0" fillId="0" borderId="63" xfId="0" applyFont="1" applyBorder="1" applyAlignment="1" applyProtection="1">
      <alignment horizontal="left" vertical="top" wrapText="1"/>
      <protection hidden="1"/>
    </xf>
    <xf numFmtId="0" fontId="0" fillId="0" borderId="64" xfId="0" applyFont="1" applyBorder="1" applyAlignment="1" applyProtection="1">
      <alignment horizontal="left" vertical="top" wrapText="1"/>
      <protection hidden="1"/>
    </xf>
    <xf numFmtId="0" fontId="0" fillId="0" borderId="47" xfId="0" applyFont="1" applyBorder="1" applyAlignment="1" applyProtection="1">
      <alignment horizontal="left" vertical="top" wrapText="1"/>
      <protection hidden="1"/>
    </xf>
    <xf numFmtId="0" fontId="1" fillId="28" borderId="65" xfId="0" applyFont="1" applyFill="1" applyBorder="1" applyAlignment="1" applyProtection="1">
      <alignment horizontal="left" vertical="top" wrapText="1"/>
      <protection hidden="1"/>
    </xf>
    <xf numFmtId="0" fontId="1" fillId="28" borderId="66" xfId="0" applyFont="1" applyFill="1" applyBorder="1" applyAlignment="1" applyProtection="1">
      <alignment horizontal="left" vertical="top" wrapText="1"/>
      <protection hidden="1"/>
    </xf>
    <xf numFmtId="0" fontId="1" fillId="26" borderId="67" xfId="15" applyFont="1" applyFill="1" applyBorder="1" applyAlignment="1" applyProtection="1">
      <alignment horizontal="center" vertical="top" wrapText="1"/>
      <protection hidden="1"/>
    </xf>
    <xf numFmtId="0" fontId="1" fillId="26" borderId="68" xfId="15" applyFont="1" applyFill="1" applyBorder="1" applyAlignment="1" applyProtection="1">
      <alignment horizontal="center" vertical="top" wrapText="1"/>
      <protection hidden="1"/>
    </xf>
    <xf numFmtId="1" fontId="0" fillId="0" borderId="69" xfId="0" applyNumberFormat="1" applyFont="1" applyFill="1" applyBorder="1" applyAlignment="1" applyProtection="1">
      <alignment horizontal="left" vertical="top" wrapText="1"/>
      <protection hidden="1"/>
    </xf>
    <xf numFmtId="1" fontId="0" fillId="0" borderId="70" xfId="0" applyNumberFormat="1" applyFont="1" applyFill="1" applyBorder="1" applyAlignment="1" applyProtection="1">
      <alignment horizontal="left" vertical="top" wrapText="1"/>
      <protection hidden="1"/>
    </xf>
    <xf numFmtId="1" fontId="0" fillId="0" borderId="71" xfId="0" applyNumberFormat="1" applyFont="1" applyFill="1" applyBorder="1" applyAlignment="1" applyProtection="1">
      <alignment horizontal="left" vertical="top" wrapText="1"/>
      <protection hidden="1"/>
    </xf>
    <xf numFmtId="0" fontId="1" fillId="20" borderId="72" xfId="15" applyFont="1" applyFill="1" applyBorder="1" applyAlignment="1" applyProtection="1">
      <alignment horizontal="center" vertical="center" textRotation="90" wrapText="1"/>
      <protection hidden="1"/>
    </xf>
    <xf numFmtId="0" fontId="1" fillId="20" borderId="73" xfId="15" applyFont="1" applyFill="1" applyBorder="1" applyAlignment="1" applyProtection="1">
      <alignment horizontal="center" vertical="center" textRotation="90" wrapText="1"/>
      <protection hidden="1"/>
    </xf>
    <xf numFmtId="0" fontId="1" fillId="20" borderId="74" xfId="0" applyFont="1" applyFill="1" applyBorder="1" applyAlignment="1" applyProtection="1">
      <alignment horizontal="left" vertical="top" wrapText="1"/>
      <protection hidden="1"/>
    </xf>
    <xf numFmtId="0" fontId="1" fillId="20" borderId="19" xfId="0" applyFont="1" applyFill="1" applyBorder="1" applyAlignment="1" applyProtection="1">
      <alignment horizontal="left" vertical="top" wrapText="1"/>
      <protection hidden="1"/>
    </xf>
    <xf numFmtId="0" fontId="1" fillId="26" borderId="75" xfId="15" applyFont="1" applyFill="1" applyBorder="1" applyAlignment="1" applyProtection="1">
      <alignment horizontal="center" vertical="top" wrapText="1"/>
      <protection hidden="1"/>
    </xf>
    <xf numFmtId="192" fontId="1" fillId="0" borderId="76" xfId="55" applyNumberFormat="1" applyFont="1" applyBorder="1" applyAlignment="1" applyProtection="1">
      <alignment horizontal="right" vertical="top"/>
      <protection hidden="1"/>
    </xf>
    <xf numFmtId="192" fontId="1" fillId="0" borderId="77" xfId="55" applyNumberFormat="1" applyFont="1" applyBorder="1" applyAlignment="1" applyProtection="1">
      <alignment horizontal="right" vertical="top"/>
      <protection hidden="1"/>
    </xf>
    <xf numFmtId="171" fontId="0" fillId="0" borderId="0" xfId="15" applyNumberFormat="1" applyFont="1" applyFill="1" applyBorder="1" applyAlignment="1" applyProtection="1">
      <alignment horizontal="right" vertical="top" wrapText="1"/>
      <protection hidden="1"/>
    </xf>
    <xf numFmtId="171" fontId="0" fillId="0" borderId="0" xfId="0" applyNumberFormat="1" applyFont="1" applyFill="1" applyBorder="1" applyAlignment="1" applyProtection="1">
      <alignment horizontal="right" vertical="top"/>
      <protection hidden="1"/>
    </xf>
    <xf numFmtId="0" fontId="0" fillId="0" borderId="12" xfId="0" applyFont="1" applyBorder="1" applyAlignment="1" applyProtection="1">
      <alignment horizontal="justify" vertical="top" wrapText="1"/>
      <protection hidden="1"/>
    </xf>
    <xf numFmtId="0" fontId="0" fillId="0" borderId="78" xfId="0" applyFont="1" applyBorder="1" applyAlignment="1" applyProtection="1">
      <alignment horizontal="justify" vertical="top" wrapText="1"/>
      <protection hidden="1"/>
    </xf>
    <xf numFmtId="0" fontId="0" fillId="0" borderId="79" xfId="0" applyFont="1" applyBorder="1" applyAlignment="1" applyProtection="1">
      <alignment horizontal="justify" vertical="top" wrapText="1"/>
      <protection hidden="1"/>
    </xf>
    <xf numFmtId="0" fontId="0" fillId="0" borderId="37" xfId="0" applyFont="1" applyBorder="1" applyAlignment="1" applyProtection="1">
      <alignment horizontal="left" vertical="top" wrapText="1"/>
      <protection hidden="1"/>
    </xf>
    <xf numFmtId="0" fontId="0" fillId="0" borderId="78" xfId="0" applyFont="1" applyBorder="1" applyAlignment="1" applyProtection="1">
      <alignment horizontal="left" vertical="top" wrapText="1"/>
      <protection hidden="1"/>
    </xf>
    <xf numFmtId="0" fontId="0" fillId="0" borderId="80" xfId="0" applyFont="1" applyBorder="1" applyAlignment="1" applyProtection="1">
      <alignment horizontal="left" vertical="top" wrapText="1"/>
      <protection hidden="1"/>
    </xf>
    <xf numFmtId="0" fontId="1" fillId="20" borderId="43" xfId="0" applyFont="1" applyFill="1" applyBorder="1" applyAlignment="1" applyProtection="1">
      <alignment horizontal="center" vertical="top" wrapText="1"/>
      <protection hidden="1"/>
    </xf>
    <xf numFmtId="0" fontId="1" fillId="20" borderId="44" xfId="0" applyFont="1" applyFill="1" applyBorder="1" applyAlignment="1" applyProtection="1">
      <alignment horizontal="center" vertical="top" wrapText="1"/>
      <protection hidden="1"/>
    </xf>
    <xf numFmtId="0" fontId="1" fillId="20" borderId="45" xfId="0" applyFont="1" applyFill="1" applyBorder="1" applyAlignment="1" applyProtection="1">
      <alignment horizontal="center" vertical="top" wrapText="1"/>
      <protection hidden="1"/>
    </xf>
    <xf numFmtId="167" fontId="1" fillId="26" borderId="22" xfId="0" applyNumberFormat="1" applyFont="1" applyFill="1" applyBorder="1" applyAlignment="1" applyProtection="1">
      <alignment horizontal="center" vertical="top" wrapText="1"/>
      <protection hidden="1"/>
    </xf>
    <xf numFmtId="0" fontId="1" fillId="20" borderId="63" xfId="15" applyFont="1" applyFill="1" applyBorder="1" applyAlignment="1" applyProtection="1">
      <alignment horizontal="center" vertical="top" wrapText="1"/>
      <protection hidden="1"/>
    </xf>
    <xf numFmtId="0" fontId="1" fillId="20" borderId="64" xfId="15" applyFont="1" applyFill="1" applyBorder="1" applyAlignment="1" applyProtection="1">
      <alignment horizontal="center" vertical="top" wrapText="1"/>
      <protection hidden="1"/>
    </xf>
    <xf numFmtId="0" fontId="1" fillId="20" borderId="47" xfId="15" applyFont="1" applyFill="1" applyBorder="1" applyAlignment="1" applyProtection="1">
      <alignment horizontal="center" vertical="top" wrapText="1"/>
      <protection hidden="1"/>
    </xf>
    <xf numFmtId="0" fontId="0" fillId="0" borderId="81" xfId="15" applyFont="1" applyBorder="1" applyAlignment="1" applyProtection="1">
      <alignment horizontal="left" vertical="top" wrapText="1"/>
      <protection hidden="1"/>
    </xf>
    <xf numFmtId="0" fontId="0" fillId="0" borderId="15" xfId="15" applyFont="1" applyBorder="1" applyAlignment="1" applyProtection="1">
      <alignment horizontal="left" vertical="top" wrapText="1"/>
      <protection hidden="1"/>
    </xf>
    <xf numFmtId="0" fontId="0" fillId="0" borderId="12" xfId="15" applyFont="1" applyBorder="1" applyAlignment="1" applyProtection="1">
      <alignment horizontal="left" vertical="top" wrapText="1"/>
      <protection hidden="1"/>
    </xf>
    <xf numFmtId="0" fontId="1" fillId="26" borderId="82" xfId="15" applyFont="1" applyFill="1" applyBorder="1" applyAlignment="1" applyProtection="1">
      <alignment horizontal="center" vertical="top" wrapText="1"/>
      <protection hidden="1"/>
    </xf>
    <xf numFmtId="0" fontId="1" fillId="26" borderId="83" xfId="15" applyFont="1" applyFill="1" applyBorder="1" applyAlignment="1" applyProtection="1">
      <alignment horizontal="center" vertical="top" wrapText="1"/>
      <protection hidden="1"/>
    </xf>
    <xf numFmtId="0" fontId="1" fillId="26" borderId="84" xfId="15" applyFont="1" applyFill="1" applyBorder="1" applyAlignment="1" applyProtection="1">
      <alignment horizontal="center" vertical="top" wrapText="1"/>
      <protection hidden="1"/>
    </xf>
    <xf numFmtId="0" fontId="1" fillId="26" borderId="85" xfId="15" applyFont="1" applyFill="1" applyBorder="1" applyAlignment="1" applyProtection="1">
      <alignment horizontal="center" vertical="top" wrapText="1"/>
      <protection hidden="1"/>
    </xf>
    <xf numFmtId="0" fontId="1" fillId="26" borderId="86" xfId="15" applyFont="1" applyFill="1" applyBorder="1" applyAlignment="1" applyProtection="1">
      <alignment horizontal="center" vertical="top" wrapText="1"/>
      <protection hidden="1"/>
    </xf>
    <xf numFmtId="167" fontId="1" fillId="26" borderId="61" xfId="0" applyNumberFormat="1" applyFont="1" applyFill="1" applyBorder="1" applyAlignment="1" applyProtection="1">
      <alignment horizontal="center" vertical="top" wrapText="1"/>
      <protection hidden="1"/>
    </xf>
    <xf numFmtId="167" fontId="1" fillId="26" borderId="63" xfId="0" applyNumberFormat="1" applyFont="1" applyFill="1" applyBorder="1" applyAlignment="1" applyProtection="1">
      <alignment horizontal="center" vertical="top" wrapText="1"/>
      <protection hidden="1"/>
    </xf>
    <xf numFmtId="167" fontId="1" fillId="26" borderId="64" xfId="0" applyNumberFormat="1" applyFont="1" applyFill="1" applyBorder="1" applyAlignment="1" applyProtection="1">
      <alignment horizontal="center" vertical="top" wrapText="1"/>
      <protection hidden="1"/>
    </xf>
    <xf numFmtId="167" fontId="1" fillId="26" borderId="33" xfId="0" applyNumberFormat="1" applyFont="1" applyFill="1" applyBorder="1" applyAlignment="1" applyProtection="1">
      <alignment horizontal="center" vertical="top" wrapText="1"/>
      <protection hidden="1"/>
    </xf>
    <xf numFmtId="0" fontId="0" fillId="0" borderId="41" xfId="0" applyFont="1" applyBorder="1" applyAlignment="1" applyProtection="1">
      <alignment horizontal="left" vertical="top" wrapText="1"/>
      <protection hidden="1"/>
    </xf>
    <xf numFmtId="0" fontId="0" fillId="0" borderId="87" xfId="0" applyFont="1" applyBorder="1" applyAlignment="1" applyProtection="1">
      <alignment horizontal="left" vertical="top" wrapText="1"/>
      <protection hidden="1"/>
    </xf>
  </cellXfs>
  <cellStyles count="51">
    <cellStyle name="Normal" xfId="0"/>
    <cellStyle name="_Master_v00-1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Currency" xfId="55"/>
    <cellStyle name="Currency [0]" xfId="56"/>
    <cellStyle name="Neutral" xfId="57"/>
    <cellStyle name="Normal_Sheet1" xfId="58"/>
    <cellStyle name="Note" xfId="59"/>
    <cellStyle name="Output" xfId="60"/>
    <cellStyle name="Percent" xfId="61"/>
    <cellStyle name="Followed Hyperlink"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aco\groupdata\viktor.hollmann\Dokumenty\KIVS%20-%20061222\061214%20-%20Slu&#382;by%20Housing%20a%20Hosting%20KI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lužby KIVS"/>
    </sheetNames>
    <sheetDataSet>
      <sheetData sheetId="0">
        <row r="1">
          <cell r="A1" t="str">
            <v>ID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pageSetUpPr fitToPage="1"/>
  </sheetPr>
  <dimension ref="A1:V109"/>
  <sheetViews>
    <sheetView tabSelected="1" zoomScale="75" zoomScaleNormal="75" workbookViewId="0" topLeftCell="A1">
      <pane xSplit="2" ySplit="10" topLeftCell="C11" activePane="bottomRight" state="frozen"/>
      <selection pane="topLeft" activeCell="A1" sqref="A1"/>
      <selection pane="topRight" activeCell="C1" sqref="C1"/>
      <selection pane="bottomLeft" activeCell="A11" sqref="A11"/>
      <selection pane="bottomRight" activeCell="F16" sqref="F16"/>
    </sheetView>
  </sheetViews>
  <sheetFormatPr defaultColWidth="9.140625" defaultRowHeight="12.75"/>
  <cols>
    <col min="1" max="3" width="22.7109375" style="10" customWidth="1"/>
    <col min="4" max="4" width="98.7109375" style="10" customWidth="1"/>
    <col min="5" max="5" width="5.7109375" style="10" customWidth="1"/>
    <col min="6" max="9" width="15.7109375" style="10" customWidth="1"/>
    <col min="10" max="11" width="15.7109375" style="7" customWidth="1"/>
    <col min="12" max="19" width="15.7109375" style="7" hidden="1" customWidth="1"/>
    <col min="20" max="20" width="6.00390625" style="7" customWidth="1"/>
    <col min="21" max="16384" width="9.140625" style="10" customWidth="1"/>
  </cols>
  <sheetData>
    <row r="1" spans="1:11" ht="12.75">
      <c r="A1" s="120" t="s">
        <v>2</v>
      </c>
      <c r="B1" s="121"/>
      <c r="C1" s="122"/>
      <c r="D1" s="122"/>
      <c r="E1" s="122"/>
      <c r="F1" s="122"/>
      <c r="G1" s="122"/>
      <c r="H1" s="122"/>
      <c r="I1" s="122"/>
      <c r="J1" s="3"/>
      <c r="K1" s="3"/>
    </row>
    <row r="2" spans="1:11" ht="12.75">
      <c r="A2" s="123" t="s">
        <v>3</v>
      </c>
      <c r="B2" s="124"/>
      <c r="C2" s="125" t="s">
        <v>221</v>
      </c>
      <c r="D2" s="116"/>
      <c r="E2" s="116"/>
      <c r="F2" s="116"/>
      <c r="G2" s="116"/>
      <c r="H2" s="116"/>
      <c r="I2" s="117"/>
      <c r="J2" s="3"/>
      <c r="K2" s="3"/>
    </row>
    <row r="3" spans="1:11" ht="12.75">
      <c r="A3" s="114" t="s">
        <v>0</v>
      </c>
      <c r="B3" s="115"/>
      <c r="C3" s="126" t="s">
        <v>208</v>
      </c>
      <c r="D3" s="127"/>
      <c r="E3" s="127"/>
      <c r="F3" s="127"/>
      <c r="G3" s="127"/>
      <c r="H3" s="127"/>
      <c r="I3" s="128"/>
      <c r="J3" s="3"/>
      <c r="K3" s="3"/>
    </row>
    <row r="4" spans="1:11" ht="12.75" customHeight="1">
      <c r="A4" s="114" t="s">
        <v>1</v>
      </c>
      <c r="B4" s="115"/>
      <c r="C4" s="126" t="s">
        <v>222</v>
      </c>
      <c r="D4" s="127"/>
      <c r="E4" s="127"/>
      <c r="F4" s="127"/>
      <c r="G4" s="127"/>
      <c r="H4" s="127"/>
      <c r="I4" s="128"/>
      <c r="J4" s="3"/>
      <c r="K4" s="3"/>
    </row>
    <row r="5" spans="1:11" ht="39" customHeight="1">
      <c r="A5" s="114" t="s">
        <v>4</v>
      </c>
      <c r="B5" s="115"/>
      <c r="C5" s="126" t="s">
        <v>237</v>
      </c>
      <c r="D5" s="127"/>
      <c r="E5" s="127"/>
      <c r="F5" s="127"/>
      <c r="G5" s="127"/>
      <c r="H5" s="127"/>
      <c r="I5" s="128"/>
      <c r="J5" s="3"/>
      <c r="K5" s="3"/>
    </row>
    <row r="6" spans="1:11" ht="15.75" customHeight="1">
      <c r="A6" s="114" t="s">
        <v>5</v>
      </c>
      <c r="B6" s="115"/>
      <c r="C6" s="126" t="s">
        <v>6</v>
      </c>
      <c r="D6" s="127"/>
      <c r="E6" s="127"/>
      <c r="F6" s="127"/>
      <c r="G6" s="127"/>
      <c r="H6" s="127"/>
      <c r="I6" s="128"/>
      <c r="J6" s="3"/>
      <c r="K6" s="3"/>
    </row>
    <row r="7" spans="1:11" ht="12.75" customHeight="1">
      <c r="A7" s="114" t="s">
        <v>7</v>
      </c>
      <c r="B7" s="115"/>
      <c r="C7" s="126" t="s">
        <v>8</v>
      </c>
      <c r="D7" s="127"/>
      <c r="E7" s="127"/>
      <c r="F7" s="127"/>
      <c r="G7" s="127"/>
      <c r="H7" s="127"/>
      <c r="I7" s="128"/>
      <c r="J7" s="3"/>
      <c r="K7" s="3"/>
    </row>
    <row r="8" spans="1:11" ht="12.75" customHeight="1">
      <c r="A8" s="114" t="s">
        <v>238</v>
      </c>
      <c r="B8" s="115"/>
      <c r="C8" s="126" t="s">
        <v>23</v>
      </c>
      <c r="D8" s="127"/>
      <c r="E8" s="127"/>
      <c r="F8" s="127"/>
      <c r="G8" s="127"/>
      <c r="H8" s="127"/>
      <c r="I8" s="128"/>
      <c r="J8" s="3"/>
      <c r="K8" s="3"/>
    </row>
    <row r="9" spans="1:11" ht="12.75">
      <c r="A9" s="136" t="s">
        <v>239</v>
      </c>
      <c r="B9" s="137"/>
      <c r="C9" s="138" t="s">
        <v>82</v>
      </c>
      <c r="D9" s="139"/>
      <c r="E9" s="139"/>
      <c r="F9" s="139"/>
      <c r="G9" s="139"/>
      <c r="H9" s="139"/>
      <c r="I9" s="140"/>
      <c r="J9" s="3"/>
      <c r="K9" s="3"/>
    </row>
    <row r="10" spans="1:11" ht="25.5" customHeight="1">
      <c r="A10" s="141" t="s">
        <v>240</v>
      </c>
      <c r="B10" s="142"/>
      <c r="C10" s="145">
        <v>60</v>
      </c>
      <c r="D10" s="146"/>
      <c r="E10" s="146"/>
      <c r="F10" s="146"/>
      <c r="G10" s="146"/>
      <c r="H10" s="146"/>
      <c r="I10" s="147"/>
      <c r="J10" s="3"/>
      <c r="K10" s="3"/>
    </row>
    <row r="11" spans="1:20" s="20" customFormat="1" ht="13.5" customHeight="1">
      <c r="A11" s="18"/>
      <c r="B11" s="19"/>
      <c r="C11" s="19"/>
      <c r="D11" s="19"/>
      <c r="E11" s="19"/>
      <c r="F11" s="19"/>
      <c r="G11" s="19"/>
      <c r="H11" s="19"/>
      <c r="I11" s="19"/>
      <c r="J11" s="19"/>
      <c r="K11" s="3"/>
      <c r="L11" s="7"/>
      <c r="M11" s="7"/>
      <c r="N11" s="7"/>
      <c r="O11" s="7"/>
      <c r="P11" s="7"/>
      <c r="Q11" s="7"/>
      <c r="R11" s="7"/>
      <c r="S11" s="7"/>
      <c r="T11" s="7"/>
    </row>
    <row r="12" spans="1:20" s="20" customFormat="1" ht="13.5" customHeight="1">
      <c r="A12" s="21" t="s">
        <v>59</v>
      </c>
      <c r="B12" s="22"/>
      <c r="C12" s="64"/>
      <c r="D12" s="65"/>
      <c r="E12" s="65"/>
      <c r="F12" s="65"/>
      <c r="G12" s="65"/>
      <c r="H12" s="65"/>
      <c r="I12" s="65"/>
      <c r="J12" s="23"/>
      <c r="K12" s="23"/>
      <c r="L12" s="7"/>
      <c r="M12" s="7"/>
      <c r="N12" s="7"/>
      <c r="O12" s="7"/>
      <c r="P12" s="7"/>
      <c r="Q12" s="7"/>
      <c r="R12" s="7"/>
      <c r="S12" s="7"/>
      <c r="T12" s="7"/>
    </row>
    <row r="13" spans="1:19" ht="12.75" customHeight="1">
      <c r="A13" s="50" t="s">
        <v>58</v>
      </c>
      <c r="B13" s="150" t="s">
        <v>223</v>
      </c>
      <c r="C13" s="150" t="s">
        <v>224</v>
      </c>
      <c r="D13" s="74" t="s">
        <v>225</v>
      </c>
      <c r="E13" s="148" t="s">
        <v>207</v>
      </c>
      <c r="F13" s="130" t="s">
        <v>56</v>
      </c>
      <c r="G13" s="131"/>
      <c r="H13" s="131"/>
      <c r="I13" s="131"/>
      <c r="J13" s="132" t="s">
        <v>41</v>
      </c>
      <c r="K13" s="133"/>
      <c r="L13" s="134" t="s">
        <v>233</v>
      </c>
      <c r="M13" s="134"/>
      <c r="N13" s="134"/>
      <c r="O13" s="135"/>
      <c r="P13" s="166" t="s">
        <v>234</v>
      </c>
      <c r="Q13" s="166"/>
      <c r="R13" s="166"/>
      <c r="S13" s="166"/>
    </row>
    <row r="14" spans="1:19" ht="27.75" customHeight="1">
      <c r="A14" s="51"/>
      <c r="B14" s="151"/>
      <c r="C14" s="151"/>
      <c r="D14" s="31"/>
      <c r="E14" s="149"/>
      <c r="F14" s="167" t="s">
        <v>209</v>
      </c>
      <c r="G14" s="168"/>
      <c r="H14" s="167" t="s">
        <v>210</v>
      </c>
      <c r="I14" s="169"/>
      <c r="J14" s="16" t="s">
        <v>209</v>
      </c>
      <c r="K14" s="17" t="s">
        <v>210</v>
      </c>
      <c r="L14" s="143" t="s">
        <v>57</v>
      </c>
      <c r="M14" s="144"/>
      <c r="N14" s="129" t="s">
        <v>211</v>
      </c>
      <c r="O14" s="129"/>
      <c r="P14" s="152" t="s">
        <v>57</v>
      </c>
      <c r="Q14" s="144"/>
      <c r="R14" s="129" t="s">
        <v>211</v>
      </c>
      <c r="S14" s="129"/>
    </row>
    <row r="15" spans="1:19" ht="27.75" customHeight="1">
      <c r="A15" s="91"/>
      <c r="B15" s="78"/>
      <c r="C15" s="78"/>
      <c r="D15" s="92"/>
      <c r="E15" s="149"/>
      <c r="F15" s="93" t="s">
        <v>231</v>
      </c>
      <c r="G15" s="93" t="s">
        <v>232</v>
      </c>
      <c r="H15" s="93" t="s">
        <v>231</v>
      </c>
      <c r="I15" s="93" t="s">
        <v>232</v>
      </c>
      <c r="J15" s="94">
        <v>0.65</v>
      </c>
      <c r="K15" s="95">
        <v>0.35</v>
      </c>
      <c r="L15" s="84" t="s">
        <v>231</v>
      </c>
      <c r="M15" s="83" t="s">
        <v>232</v>
      </c>
      <c r="N15" s="83" t="s">
        <v>231</v>
      </c>
      <c r="O15" s="83" t="s">
        <v>232</v>
      </c>
      <c r="P15" s="85" t="s">
        <v>231</v>
      </c>
      <c r="Q15" s="83" t="s">
        <v>232</v>
      </c>
      <c r="R15" s="83" t="s">
        <v>231</v>
      </c>
      <c r="S15" s="83" t="s">
        <v>232</v>
      </c>
    </row>
    <row r="16" spans="1:19" ht="15" customHeight="1">
      <c r="A16" s="160" t="s">
        <v>22</v>
      </c>
      <c r="B16" s="96" t="s">
        <v>88</v>
      </c>
      <c r="C16" s="97" t="s">
        <v>29</v>
      </c>
      <c r="D16" s="98" t="s">
        <v>185</v>
      </c>
      <c r="E16" s="99"/>
      <c r="F16" s="100"/>
      <c r="G16" s="100"/>
      <c r="H16" s="100"/>
      <c r="I16" s="100"/>
      <c r="J16" s="101">
        <v>0.03</v>
      </c>
      <c r="K16" s="102">
        <v>0.03</v>
      </c>
      <c r="L16" s="90">
        <f aca="true" t="shared" si="0" ref="L16:L46">J16*F16</f>
        <v>0</v>
      </c>
      <c r="M16" s="90">
        <f aca="true" t="shared" si="1" ref="M16:M46">J16*G16</f>
        <v>0</v>
      </c>
      <c r="N16" s="90">
        <f aca="true" t="shared" si="2" ref="N16:N46">K16*H16</f>
        <v>0</v>
      </c>
      <c r="O16" s="90">
        <f aca="true" t="shared" si="3" ref="O16:O46">K16*I16</f>
        <v>0</v>
      </c>
      <c r="P16" s="155">
        <f>SUM(L16:L49)</f>
        <v>0.12</v>
      </c>
      <c r="Q16" s="155">
        <f>SUM(M16:M49)</f>
        <v>0.12</v>
      </c>
      <c r="R16" s="155">
        <f>SUM(N16:N49)</f>
        <v>0.12</v>
      </c>
      <c r="S16" s="155">
        <f>SUM(O16:O49)</f>
        <v>0.12</v>
      </c>
    </row>
    <row r="17" spans="1:19" ht="12.75">
      <c r="A17" s="161"/>
      <c r="B17" s="1" t="s">
        <v>89</v>
      </c>
      <c r="C17" s="1" t="s">
        <v>30</v>
      </c>
      <c r="D17" s="12" t="s">
        <v>186</v>
      </c>
      <c r="E17" s="43"/>
      <c r="F17" s="2"/>
      <c r="G17" s="2"/>
      <c r="H17" s="2"/>
      <c r="I17" s="2"/>
      <c r="J17" s="27">
        <v>0.05</v>
      </c>
      <c r="K17" s="28">
        <v>0.05</v>
      </c>
      <c r="L17" s="90">
        <f t="shared" si="0"/>
        <v>0</v>
      </c>
      <c r="M17" s="90">
        <f t="shared" si="1"/>
        <v>0</v>
      </c>
      <c r="N17" s="90">
        <f t="shared" si="2"/>
        <v>0</v>
      </c>
      <c r="O17" s="90">
        <f t="shared" si="3"/>
        <v>0</v>
      </c>
      <c r="P17" s="155"/>
      <c r="Q17" s="155"/>
      <c r="R17" s="155"/>
      <c r="S17" s="155"/>
    </row>
    <row r="18" spans="1:19" ht="12.75">
      <c r="A18" s="161"/>
      <c r="B18" s="1" t="s">
        <v>90</v>
      </c>
      <c r="C18" s="1" t="s">
        <v>31</v>
      </c>
      <c r="D18" s="12" t="s">
        <v>187</v>
      </c>
      <c r="E18" s="43" t="s">
        <v>183</v>
      </c>
      <c r="F18" s="9">
        <v>1</v>
      </c>
      <c r="G18" s="9">
        <v>1</v>
      </c>
      <c r="H18" s="9">
        <v>1</v>
      </c>
      <c r="I18" s="9">
        <v>1</v>
      </c>
      <c r="J18" s="27">
        <v>0.12</v>
      </c>
      <c r="K18" s="28">
        <v>0.12</v>
      </c>
      <c r="L18" s="90">
        <f t="shared" si="0"/>
        <v>0.12</v>
      </c>
      <c r="M18" s="90">
        <f t="shared" si="1"/>
        <v>0.12</v>
      </c>
      <c r="N18" s="90">
        <f t="shared" si="2"/>
        <v>0.12</v>
      </c>
      <c r="O18" s="90">
        <f t="shared" si="3"/>
        <v>0.12</v>
      </c>
      <c r="P18" s="155"/>
      <c r="Q18" s="155"/>
      <c r="R18" s="155"/>
      <c r="S18" s="155"/>
    </row>
    <row r="19" spans="1:19" ht="12.75">
      <c r="A19" s="161"/>
      <c r="B19" s="1" t="s">
        <v>91</v>
      </c>
      <c r="C19" s="1" t="s">
        <v>32</v>
      </c>
      <c r="D19" s="12" t="s">
        <v>188</v>
      </c>
      <c r="E19" s="43"/>
      <c r="F19" s="2"/>
      <c r="G19" s="2"/>
      <c r="H19" s="2"/>
      <c r="I19" s="2"/>
      <c r="J19" s="27">
        <v>0.08</v>
      </c>
      <c r="K19" s="28">
        <v>0.08</v>
      </c>
      <c r="L19" s="90">
        <f t="shared" si="0"/>
        <v>0</v>
      </c>
      <c r="M19" s="90">
        <f t="shared" si="1"/>
        <v>0</v>
      </c>
      <c r="N19" s="90">
        <f t="shared" si="2"/>
        <v>0</v>
      </c>
      <c r="O19" s="90">
        <f t="shared" si="3"/>
        <v>0</v>
      </c>
      <c r="P19" s="155"/>
      <c r="Q19" s="155"/>
      <c r="R19" s="155"/>
      <c r="S19" s="155"/>
    </row>
    <row r="20" spans="1:20" ht="12.75">
      <c r="A20" s="161"/>
      <c r="B20" s="1" t="s">
        <v>92</v>
      </c>
      <c r="C20" s="1" t="s">
        <v>33</v>
      </c>
      <c r="D20" s="12" t="s">
        <v>189</v>
      </c>
      <c r="E20" s="43"/>
      <c r="F20" s="2"/>
      <c r="G20" s="2"/>
      <c r="H20" s="2"/>
      <c r="I20" s="2"/>
      <c r="J20" s="27">
        <v>0.045</v>
      </c>
      <c r="K20" s="28">
        <v>0.045</v>
      </c>
      <c r="L20" s="90">
        <f t="shared" si="0"/>
        <v>0</v>
      </c>
      <c r="M20" s="90">
        <f t="shared" si="1"/>
        <v>0</v>
      </c>
      <c r="N20" s="90">
        <f t="shared" si="2"/>
        <v>0</v>
      </c>
      <c r="O20" s="90">
        <f t="shared" si="3"/>
        <v>0</v>
      </c>
      <c r="P20" s="155"/>
      <c r="Q20" s="155"/>
      <c r="R20" s="155"/>
      <c r="S20" s="155"/>
      <c r="T20" s="8"/>
    </row>
    <row r="21" spans="1:19" ht="12.75">
      <c r="A21" s="161"/>
      <c r="B21" s="1" t="s">
        <v>93</v>
      </c>
      <c r="C21" s="1" t="s">
        <v>34</v>
      </c>
      <c r="D21" s="12" t="s">
        <v>190</v>
      </c>
      <c r="E21" s="43"/>
      <c r="F21" s="2"/>
      <c r="G21" s="2"/>
      <c r="H21" s="2"/>
      <c r="I21" s="2"/>
      <c r="J21" s="27">
        <v>0.04</v>
      </c>
      <c r="K21" s="28">
        <v>0.04</v>
      </c>
      <c r="L21" s="90">
        <f t="shared" si="0"/>
        <v>0</v>
      </c>
      <c r="M21" s="90">
        <f t="shared" si="1"/>
        <v>0</v>
      </c>
      <c r="N21" s="90">
        <f t="shared" si="2"/>
        <v>0</v>
      </c>
      <c r="O21" s="90">
        <f t="shared" si="3"/>
        <v>0</v>
      </c>
      <c r="P21" s="155"/>
      <c r="Q21" s="155"/>
      <c r="R21" s="155"/>
      <c r="S21" s="155"/>
    </row>
    <row r="22" spans="1:19" ht="12.75">
      <c r="A22" s="161"/>
      <c r="B22" s="1" t="s">
        <v>94</v>
      </c>
      <c r="C22" s="1" t="s">
        <v>35</v>
      </c>
      <c r="D22" s="12" t="s">
        <v>191</v>
      </c>
      <c r="E22" s="43"/>
      <c r="F22" s="2"/>
      <c r="G22" s="2"/>
      <c r="H22" s="2"/>
      <c r="I22" s="2"/>
      <c r="J22" s="27">
        <v>0.035</v>
      </c>
      <c r="K22" s="28">
        <v>0.035</v>
      </c>
      <c r="L22" s="90">
        <f t="shared" si="0"/>
        <v>0</v>
      </c>
      <c r="M22" s="90">
        <f t="shared" si="1"/>
        <v>0</v>
      </c>
      <c r="N22" s="90">
        <f t="shared" si="2"/>
        <v>0</v>
      </c>
      <c r="O22" s="90">
        <f t="shared" si="3"/>
        <v>0</v>
      </c>
      <c r="P22" s="155"/>
      <c r="Q22" s="155"/>
      <c r="R22" s="155"/>
      <c r="S22" s="155"/>
    </row>
    <row r="23" spans="1:20" s="67" customFormat="1" ht="12.75">
      <c r="A23" s="161"/>
      <c r="B23" s="24" t="s">
        <v>95</v>
      </c>
      <c r="C23" s="24" t="s">
        <v>60</v>
      </c>
      <c r="D23" s="24" t="s">
        <v>192</v>
      </c>
      <c r="E23" s="44"/>
      <c r="F23" s="2"/>
      <c r="G23" s="2"/>
      <c r="H23" s="2"/>
      <c r="I23" s="2"/>
      <c r="J23" s="27">
        <v>0.045</v>
      </c>
      <c r="K23" s="28">
        <v>0.045</v>
      </c>
      <c r="L23" s="90">
        <f t="shared" si="0"/>
        <v>0</v>
      </c>
      <c r="M23" s="90">
        <f t="shared" si="1"/>
        <v>0</v>
      </c>
      <c r="N23" s="90">
        <f t="shared" si="2"/>
        <v>0</v>
      </c>
      <c r="O23" s="90">
        <f t="shared" si="3"/>
        <v>0</v>
      </c>
      <c r="P23" s="155"/>
      <c r="Q23" s="155"/>
      <c r="R23" s="155"/>
      <c r="S23" s="155"/>
      <c r="T23" s="7"/>
    </row>
    <row r="24" spans="1:20" s="67" customFormat="1" ht="12.75">
      <c r="A24" s="161"/>
      <c r="B24" s="24" t="s">
        <v>96</v>
      </c>
      <c r="C24" s="24" t="s">
        <v>61</v>
      </c>
      <c r="D24" s="24" t="s">
        <v>193</v>
      </c>
      <c r="E24" s="44"/>
      <c r="F24" s="2"/>
      <c r="G24" s="2"/>
      <c r="H24" s="2"/>
      <c r="I24" s="2"/>
      <c r="J24" s="29">
        <v>0.01</v>
      </c>
      <c r="K24" s="30">
        <v>0.01</v>
      </c>
      <c r="L24" s="90">
        <f t="shared" si="0"/>
        <v>0</v>
      </c>
      <c r="M24" s="90">
        <f t="shared" si="1"/>
        <v>0</v>
      </c>
      <c r="N24" s="90">
        <f t="shared" si="2"/>
        <v>0</v>
      </c>
      <c r="O24" s="90">
        <f t="shared" si="3"/>
        <v>0</v>
      </c>
      <c r="P24" s="155"/>
      <c r="Q24" s="155"/>
      <c r="R24" s="155"/>
      <c r="S24" s="155"/>
      <c r="T24" s="8"/>
    </row>
    <row r="25" spans="1:20" s="67" customFormat="1" ht="12.75">
      <c r="A25" s="161"/>
      <c r="B25" s="24" t="s">
        <v>145</v>
      </c>
      <c r="C25" s="24" t="s">
        <v>148</v>
      </c>
      <c r="D25" s="24" t="s">
        <v>194</v>
      </c>
      <c r="E25" s="44"/>
      <c r="F25" s="2"/>
      <c r="G25" s="2"/>
      <c r="H25" s="2"/>
      <c r="I25" s="2"/>
      <c r="J25" s="29">
        <v>0.01</v>
      </c>
      <c r="K25" s="30">
        <v>0.01</v>
      </c>
      <c r="L25" s="90">
        <f t="shared" si="0"/>
        <v>0</v>
      </c>
      <c r="M25" s="90">
        <f t="shared" si="1"/>
        <v>0</v>
      </c>
      <c r="N25" s="90">
        <f t="shared" si="2"/>
        <v>0</v>
      </c>
      <c r="O25" s="90">
        <f t="shared" si="3"/>
        <v>0</v>
      </c>
      <c r="P25" s="155"/>
      <c r="Q25" s="155"/>
      <c r="R25" s="155"/>
      <c r="S25" s="155"/>
      <c r="T25" s="8"/>
    </row>
    <row r="26" spans="1:20" s="67" customFormat="1" ht="12.75">
      <c r="A26" s="161"/>
      <c r="B26" s="24" t="s">
        <v>146</v>
      </c>
      <c r="C26" s="24" t="s">
        <v>149</v>
      </c>
      <c r="D26" s="24" t="s">
        <v>195</v>
      </c>
      <c r="E26" s="44"/>
      <c r="F26" s="2"/>
      <c r="G26" s="2"/>
      <c r="H26" s="2"/>
      <c r="I26" s="2"/>
      <c r="J26" s="29">
        <v>0.01</v>
      </c>
      <c r="K26" s="30">
        <v>0.01</v>
      </c>
      <c r="L26" s="90">
        <f>J26*F26</f>
        <v>0</v>
      </c>
      <c r="M26" s="90">
        <f t="shared" si="1"/>
        <v>0</v>
      </c>
      <c r="N26" s="90">
        <f t="shared" si="2"/>
        <v>0</v>
      </c>
      <c r="O26" s="90">
        <f t="shared" si="3"/>
        <v>0</v>
      </c>
      <c r="P26" s="155"/>
      <c r="Q26" s="155"/>
      <c r="R26" s="155"/>
      <c r="S26" s="155"/>
      <c r="T26" s="8"/>
    </row>
    <row r="27" spans="1:20" s="67" customFormat="1" ht="12.75">
      <c r="A27" s="161"/>
      <c r="B27" s="24" t="s">
        <v>147</v>
      </c>
      <c r="C27" s="24" t="s">
        <v>150</v>
      </c>
      <c r="D27" s="24" t="s">
        <v>196</v>
      </c>
      <c r="E27" s="44"/>
      <c r="F27" s="2"/>
      <c r="G27" s="2"/>
      <c r="H27" s="2"/>
      <c r="I27" s="2"/>
      <c r="J27" s="29">
        <v>0.01</v>
      </c>
      <c r="K27" s="30">
        <v>0.01</v>
      </c>
      <c r="L27" s="90">
        <f t="shared" si="0"/>
        <v>0</v>
      </c>
      <c r="M27" s="90">
        <f t="shared" si="1"/>
        <v>0</v>
      </c>
      <c r="N27" s="90">
        <f t="shared" si="2"/>
        <v>0</v>
      </c>
      <c r="O27" s="90">
        <f t="shared" si="3"/>
        <v>0</v>
      </c>
      <c r="P27" s="155"/>
      <c r="Q27" s="155"/>
      <c r="R27" s="155"/>
      <c r="S27" s="155"/>
      <c r="T27" s="8"/>
    </row>
    <row r="28" spans="1:20" s="67" customFormat="1" ht="12.75">
      <c r="A28" s="161"/>
      <c r="B28" s="24" t="s">
        <v>97</v>
      </c>
      <c r="C28" s="24" t="s">
        <v>62</v>
      </c>
      <c r="D28" s="24" t="s">
        <v>197</v>
      </c>
      <c r="E28" s="44"/>
      <c r="F28" s="2"/>
      <c r="G28" s="2"/>
      <c r="H28" s="2"/>
      <c r="I28" s="2"/>
      <c r="J28" s="29">
        <v>0.055</v>
      </c>
      <c r="K28" s="30">
        <v>0.055</v>
      </c>
      <c r="L28" s="90">
        <f t="shared" si="0"/>
        <v>0</v>
      </c>
      <c r="M28" s="90">
        <f t="shared" si="1"/>
        <v>0</v>
      </c>
      <c r="N28" s="90">
        <f t="shared" si="2"/>
        <v>0</v>
      </c>
      <c r="O28" s="90">
        <f t="shared" si="3"/>
        <v>0</v>
      </c>
      <c r="P28" s="155"/>
      <c r="Q28" s="155"/>
      <c r="R28" s="155"/>
      <c r="S28" s="155"/>
      <c r="T28" s="8"/>
    </row>
    <row r="29" spans="1:20" s="67" customFormat="1" ht="12.75">
      <c r="A29" s="161"/>
      <c r="B29" s="24" t="s">
        <v>98</v>
      </c>
      <c r="C29" s="24" t="s">
        <v>63</v>
      </c>
      <c r="D29" s="24" t="s">
        <v>198</v>
      </c>
      <c r="E29" s="44"/>
      <c r="F29" s="2"/>
      <c r="G29" s="2"/>
      <c r="H29" s="2"/>
      <c r="I29" s="2"/>
      <c r="J29" s="29">
        <v>0.065</v>
      </c>
      <c r="K29" s="30">
        <v>0.065</v>
      </c>
      <c r="L29" s="90">
        <f t="shared" si="0"/>
        <v>0</v>
      </c>
      <c r="M29" s="90">
        <f t="shared" si="1"/>
        <v>0</v>
      </c>
      <c r="N29" s="90">
        <f t="shared" si="2"/>
        <v>0</v>
      </c>
      <c r="O29" s="90">
        <f t="shared" si="3"/>
        <v>0</v>
      </c>
      <c r="P29" s="155"/>
      <c r="Q29" s="155"/>
      <c r="R29" s="155"/>
      <c r="S29" s="155"/>
      <c r="T29" s="7"/>
    </row>
    <row r="30" spans="1:20" s="67" customFormat="1" ht="12.75">
      <c r="A30" s="161"/>
      <c r="B30" s="24" t="s">
        <v>99</v>
      </c>
      <c r="C30" s="24" t="s">
        <v>64</v>
      </c>
      <c r="D30" s="24" t="s">
        <v>199</v>
      </c>
      <c r="E30" s="44"/>
      <c r="F30" s="2"/>
      <c r="G30" s="2"/>
      <c r="H30" s="2"/>
      <c r="I30" s="2"/>
      <c r="J30" s="29">
        <v>0.075</v>
      </c>
      <c r="K30" s="30">
        <v>0.075</v>
      </c>
      <c r="L30" s="90">
        <f t="shared" si="0"/>
        <v>0</v>
      </c>
      <c r="M30" s="90">
        <f t="shared" si="1"/>
        <v>0</v>
      </c>
      <c r="N30" s="90">
        <f t="shared" si="2"/>
        <v>0</v>
      </c>
      <c r="O30" s="90">
        <f t="shared" si="3"/>
        <v>0</v>
      </c>
      <c r="P30" s="155"/>
      <c r="Q30" s="155"/>
      <c r="R30" s="155"/>
      <c r="S30" s="155"/>
      <c r="T30" s="7"/>
    </row>
    <row r="31" spans="1:20" s="67" customFormat="1" ht="12.75">
      <c r="A31" s="161"/>
      <c r="B31" s="24" t="s">
        <v>100</v>
      </c>
      <c r="C31" s="24" t="s">
        <v>65</v>
      </c>
      <c r="D31" s="24" t="s">
        <v>200</v>
      </c>
      <c r="E31" s="44"/>
      <c r="F31" s="2"/>
      <c r="G31" s="2"/>
      <c r="H31" s="2"/>
      <c r="I31" s="2"/>
      <c r="J31" s="29">
        <v>0.09</v>
      </c>
      <c r="K31" s="30">
        <v>0.09</v>
      </c>
      <c r="L31" s="90">
        <f t="shared" si="0"/>
        <v>0</v>
      </c>
      <c r="M31" s="90">
        <f t="shared" si="1"/>
        <v>0</v>
      </c>
      <c r="N31" s="90">
        <f t="shared" si="2"/>
        <v>0</v>
      </c>
      <c r="O31" s="90">
        <f t="shared" si="3"/>
        <v>0</v>
      </c>
      <c r="P31" s="155"/>
      <c r="Q31" s="155"/>
      <c r="R31" s="155"/>
      <c r="S31" s="155"/>
      <c r="T31" s="7"/>
    </row>
    <row r="32" spans="1:20" s="67" customFormat="1" ht="12.75">
      <c r="A32" s="161"/>
      <c r="B32" s="37" t="s">
        <v>101</v>
      </c>
      <c r="C32" s="37" t="s">
        <v>66</v>
      </c>
      <c r="D32" s="37" t="s">
        <v>201</v>
      </c>
      <c r="E32" s="45"/>
      <c r="F32" s="2"/>
      <c r="G32" s="2"/>
      <c r="H32" s="2"/>
      <c r="I32" s="2"/>
      <c r="J32" s="29">
        <v>0.06</v>
      </c>
      <c r="K32" s="30">
        <v>0.06</v>
      </c>
      <c r="L32" s="90">
        <f t="shared" si="0"/>
        <v>0</v>
      </c>
      <c r="M32" s="90">
        <f t="shared" si="1"/>
        <v>0</v>
      </c>
      <c r="N32" s="90">
        <f t="shared" si="2"/>
        <v>0</v>
      </c>
      <c r="O32" s="90">
        <f t="shared" si="3"/>
        <v>0</v>
      </c>
      <c r="P32" s="155"/>
      <c r="Q32" s="155"/>
      <c r="R32" s="155"/>
      <c r="S32" s="155"/>
      <c r="T32" s="8"/>
    </row>
    <row r="33" spans="1:20" s="67" customFormat="1" ht="12.75">
      <c r="A33" s="161"/>
      <c r="B33" s="37" t="s">
        <v>230</v>
      </c>
      <c r="C33" s="37" t="s">
        <v>83</v>
      </c>
      <c r="D33" s="37" t="s">
        <v>202</v>
      </c>
      <c r="E33" s="45"/>
      <c r="F33" s="2"/>
      <c r="G33" s="2"/>
      <c r="H33" s="2"/>
      <c r="I33" s="2"/>
      <c r="J33" s="29">
        <v>0.05</v>
      </c>
      <c r="K33" s="30">
        <v>0.05</v>
      </c>
      <c r="L33" s="90">
        <f t="shared" si="0"/>
        <v>0</v>
      </c>
      <c r="M33" s="90">
        <f t="shared" si="1"/>
        <v>0</v>
      </c>
      <c r="N33" s="90">
        <f t="shared" si="2"/>
        <v>0</v>
      </c>
      <c r="O33" s="90">
        <f t="shared" si="3"/>
        <v>0</v>
      </c>
      <c r="P33" s="155"/>
      <c r="Q33" s="155"/>
      <c r="R33" s="155"/>
      <c r="S33" s="155"/>
      <c r="T33" s="8"/>
    </row>
    <row r="34" spans="1:20" s="67" customFormat="1" ht="12.75">
      <c r="A34" s="161"/>
      <c r="B34" s="24" t="s">
        <v>102</v>
      </c>
      <c r="C34" s="24" t="s">
        <v>67</v>
      </c>
      <c r="D34" s="24" t="s">
        <v>203</v>
      </c>
      <c r="E34" s="44"/>
      <c r="F34" s="2"/>
      <c r="G34" s="2"/>
      <c r="H34" s="2"/>
      <c r="I34" s="2"/>
      <c r="J34" s="29">
        <v>0.02</v>
      </c>
      <c r="K34" s="30">
        <v>0.02</v>
      </c>
      <c r="L34" s="90">
        <f t="shared" si="0"/>
        <v>0</v>
      </c>
      <c r="M34" s="90">
        <f t="shared" si="1"/>
        <v>0</v>
      </c>
      <c r="N34" s="90">
        <f t="shared" si="2"/>
        <v>0</v>
      </c>
      <c r="O34" s="90">
        <f t="shared" si="3"/>
        <v>0</v>
      </c>
      <c r="P34" s="155"/>
      <c r="Q34" s="155"/>
      <c r="R34" s="155"/>
      <c r="S34" s="155"/>
      <c r="T34" s="7"/>
    </row>
    <row r="35" spans="1:20" s="67" customFormat="1" ht="12.75">
      <c r="A35" s="161"/>
      <c r="B35" s="24" t="s">
        <v>103</v>
      </c>
      <c r="C35" s="24" t="s">
        <v>68</v>
      </c>
      <c r="D35" s="24" t="s">
        <v>204</v>
      </c>
      <c r="E35" s="44"/>
      <c r="F35" s="2"/>
      <c r="G35" s="2"/>
      <c r="H35" s="2"/>
      <c r="I35" s="2"/>
      <c r="J35" s="29">
        <v>0.02</v>
      </c>
      <c r="K35" s="30">
        <v>0.02</v>
      </c>
      <c r="L35" s="90">
        <f t="shared" si="0"/>
        <v>0</v>
      </c>
      <c r="M35" s="90">
        <f t="shared" si="1"/>
        <v>0</v>
      </c>
      <c r="N35" s="90">
        <f t="shared" si="2"/>
        <v>0</v>
      </c>
      <c r="O35" s="90">
        <f t="shared" si="3"/>
        <v>0</v>
      </c>
      <c r="P35" s="155"/>
      <c r="Q35" s="155"/>
      <c r="R35" s="155"/>
      <c r="S35" s="155"/>
      <c r="T35" s="7"/>
    </row>
    <row r="36" spans="1:20" s="67" customFormat="1" ht="12.75">
      <c r="A36" s="161"/>
      <c r="B36" s="24" t="s">
        <v>104</v>
      </c>
      <c r="C36" s="24" t="s">
        <v>69</v>
      </c>
      <c r="D36" s="24" t="s">
        <v>205</v>
      </c>
      <c r="E36" s="44"/>
      <c r="F36" s="2"/>
      <c r="G36" s="2"/>
      <c r="H36" s="2"/>
      <c r="I36" s="2"/>
      <c r="J36" s="29">
        <v>0.01</v>
      </c>
      <c r="K36" s="30">
        <v>0.01</v>
      </c>
      <c r="L36" s="90">
        <f t="shared" si="0"/>
        <v>0</v>
      </c>
      <c r="M36" s="90">
        <f t="shared" si="1"/>
        <v>0</v>
      </c>
      <c r="N36" s="90">
        <f t="shared" si="2"/>
        <v>0</v>
      </c>
      <c r="O36" s="90">
        <f t="shared" si="3"/>
        <v>0</v>
      </c>
      <c r="P36" s="155"/>
      <c r="Q36" s="155"/>
      <c r="R36" s="155"/>
      <c r="S36" s="155"/>
      <c r="T36" s="7"/>
    </row>
    <row r="37" spans="1:20" s="67" customFormat="1" ht="12.75">
      <c r="A37" s="161"/>
      <c r="B37" s="24" t="s">
        <v>105</v>
      </c>
      <c r="C37" s="24" t="s">
        <v>70</v>
      </c>
      <c r="D37" s="24" t="s">
        <v>206</v>
      </c>
      <c r="E37" s="44"/>
      <c r="F37" s="2"/>
      <c r="G37" s="2"/>
      <c r="H37" s="2"/>
      <c r="I37" s="2"/>
      <c r="J37" s="29">
        <v>0.01</v>
      </c>
      <c r="K37" s="30">
        <v>0.01</v>
      </c>
      <c r="L37" s="90">
        <f t="shared" si="0"/>
        <v>0</v>
      </c>
      <c r="M37" s="90">
        <f t="shared" si="1"/>
        <v>0</v>
      </c>
      <c r="N37" s="90">
        <f t="shared" si="2"/>
        <v>0</v>
      </c>
      <c r="O37" s="90">
        <f t="shared" si="3"/>
        <v>0</v>
      </c>
      <c r="P37" s="155"/>
      <c r="Q37" s="155"/>
      <c r="R37" s="155"/>
      <c r="S37" s="155"/>
      <c r="T37" s="7"/>
    </row>
    <row r="38" spans="1:20" s="67" customFormat="1" ht="12.75">
      <c r="A38" s="161"/>
      <c r="B38" s="37" t="s">
        <v>114</v>
      </c>
      <c r="C38" s="37" t="s">
        <v>106</v>
      </c>
      <c r="D38" s="37" t="s">
        <v>253</v>
      </c>
      <c r="E38" s="45"/>
      <c r="F38" s="2"/>
      <c r="G38" s="2"/>
      <c r="H38" s="2"/>
      <c r="I38" s="2"/>
      <c r="J38" s="29">
        <v>0.005</v>
      </c>
      <c r="K38" s="30">
        <v>0.005</v>
      </c>
      <c r="L38" s="90">
        <f t="shared" si="0"/>
        <v>0</v>
      </c>
      <c r="M38" s="90">
        <f t="shared" si="1"/>
        <v>0</v>
      </c>
      <c r="N38" s="90">
        <f t="shared" si="2"/>
        <v>0</v>
      </c>
      <c r="O38" s="90">
        <f t="shared" si="3"/>
        <v>0</v>
      </c>
      <c r="P38" s="155"/>
      <c r="Q38" s="155"/>
      <c r="R38" s="155"/>
      <c r="S38" s="155"/>
      <c r="T38" s="8"/>
    </row>
    <row r="39" spans="1:20" s="67" customFormat="1" ht="12.75">
      <c r="A39" s="161"/>
      <c r="B39" s="37" t="s">
        <v>115</v>
      </c>
      <c r="C39" s="37" t="s">
        <v>107</v>
      </c>
      <c r="D39" s="37" t="s">
        <v>254</v>
      </c>
      <c r="E39" s="45"/>
      <c r="F39" s="2"/>
      <c r="G39" s="2"/>
      <c r="H39" s="2"/>
      <c r="I39" s="2"/>
      <c r="J39" s="29">
        <v>0.005</v>
      </c>
      <c r="K39" s="30">
        <v>0.005</v>
      </c>
      <c r="L39" s="90">
        <f t="shared" si="0"/>
        <v>0</v>
      </c>
      <c r="M39" s="90">
        <f t="shared" si="1"/>
        <v>0</v>
      </c>
      <c r="N39" s="90">
        <f t="shared" si="2"/>
        <v>0</v>
      </c>
      <c r="O39" s="90">
        <f t="shared" si="3"/>
        <v>0</v>
      </c>
      <c r="P39" s="155"/>
      <c r="Q39" s="155"/>
      <c r="R39" s="155"/>
      <c r="S39" s="155"/>
      <c r="T39" s="8"/>
    </row>
    <row r="40" spans="1:20" s="67" customFormat="1" ht="12.75">
      <c r="A40" s="161"/>
      <c r="B40" s="37" t="s">
        <v>116</v>
      </c>
      <c r="C40" s="37" t="s">
        <v>108</v>
      </c>
      <c r="D40" s="37" t="s">
        <v>255</v>
      </c>
      <c r="E40" s="45"/>
      <c r="F40" s="2"/>
      <c r="G40" s="2"/>
      <c r="H40" s="2"/>
      <c r="I40" s="2"/>
      <c r="J40" s="29">
        <v>0.005</v>
      </c>
      <c r="K40" s="30">
        <v>0.005</v>
      </c>
      <c r="L40" s="90">
        <f t="shared" si="0"/>
        <v>0</v>
      </c>
      <c r="M40" s="90">
        <f t="shared" si="1"/>
        <v>0</v>
      </c>
      <c r="N40" s="90">
        <f t="shared" si="2"/>
        <v>0</v>
      </c>
      <c r="O40" s="90">
        <f t="shared" si="3"/>
        <v>0</v>
      </c>
      <c r="P40" s="155"/>
      <c r="Q40" s="155"/>
      <c r="R40" s="155"/>
      <c r="S40" s="155"/>
      <c r="T40" s="8"/>
    </row>
    <row r="41" spans="1:20" s="67" customFormat="1" ht="12.75">
      <c r="A41" s="161"/>
      <c r="B41" s="37" t="s">
        <v>117</v>
      </c>
      <c r="C41" s="37" t="s">
        <v>109</v>
      </c>
      <c r="D41" s="37" t="s">
        <v>256</v>
      </c>
      <c r="E41" s="45"/>
      <c r="F41" s="2"/>
      <c r="G41" s="2"/>
      <c r="H41" s="2"/>
      <c r="I41" s="2"/>
      <c r="J41" s="29">
        <v>0.005</v>
      </c>
      <c r="K41" s="30">
        <v>0.005</v>
      </c>
      <c r="L41" s="90">
        <f t="shared" si="0"/>
        <v>0</v>
      </c>
      <c r="M41" s="90">
        <f t="shared" si="1"/>
        <v>0</v>
      </c>
      <c r="N41" s="90">
        <f t="shared" si="2"/>
        <v>0</v>
      </c>
      <c r="O41" s="90">
        <f t="shared" si="3"/>
        <v>0</v>
      </c>
      <c r="P41" s="155"/>
      <c r="Q41" s="155"/>
      <c r="R41" s="155"/>
      <c r="S41" s="155"/>
      <c r="T41" s="8"/>
    </row>
    <row r="42" spans="1:20" s="67" customFormat="1" ht="12.75">
      <c r="A42" s="161"/>
      <c r="B42" s="37" t="s">
        <v>118</v>
      </c>
      <c r="C42" s="37" t="s">
        <v>110</v>
      </c>
      <c r="D42" s="37" t="s">
        <v>257</v>
      </c>
      <c r="E42" s="45"/>
      <c r="F42" s="2"/>
      <c r="G42" s="2"/>
      <c r="H42" s="2"/>
      <c r="I42" s="2"/>
      <c r="J42" s="29">
        <v>0.005</v>
      </c>
      <c r="K42" s="30">
        <v>0.005</v>
      </c>
      <c r="L42" s="90">
        <f t="shared" si="0"/>
        <v>0</v>
      </c>
      <c r="M42" s="90">
        <f t="shared" si="1"/>
        <v>0</v>
      </c>
      <c r="N42" s="90">
        <f t="shared" si="2"/>
        <v>0</v>
      </c>
      <c r="O42" s="90">
        <f t="shared" si="3"/>
        <v>0</v>
      </c>
      <c r="P42" s="155"/>
      <c r="Q42" s="155"/>
      <c r="R42" s="155"/>
      <c r="S42" s="155"/>
      <c r="T42" s="8"/>
    </row>
    <row r="43" spans="1:20" s="67" customFormat="1" ht="12.75">
      <c r="A43" s="161"/>
      <c r="B43" s="37" t="s">
        <v>119</v>
      </c>
      <c r="C43" s="37" t="s">
        <v>111</v>
      </c>
      <c r="D43" s="37" t="s">
        <v>258</v>
      </c>
      <c r="E43" s="45"/>
      <c r="F43" s="2"/>
      <c r="G43" s="2"/>
      <c r="H43" s="2"/>
      <c r="I43" s="2"/>
      <c r="J43" s="29">
        <v>0.005</v>
      </c>
      <c r="K43" s="30">
        <v>0.005</v>
      </c>
      <c r="L43" s="90">
        <f t="shared" si="0"/>
        <v>0</v>
      </c>
      <c r="M43" s="90">
        <f t="shared" si="1"/>
        <v>0</v>
      </c>
      <c r="N43" s="90">
        <f t="shared" si="2"/>
        <v>0</v>
      </c>
      <c r="O43" s="90">
        <f t="shared" si="3"/>
        <v>0</v>
      </c>
      <c r="P43" s="155"/>
      <c r="Q43" s="155"/>
      <c r="R43" s="155"/>
      <c r="S43" s="155"/>
      <c r="T43" s="8"/>
    </row>
    <row r="44" spans="1:20" s="67" customFormat="1" ht="12.75">
      <c r="A44" s="161"/>
      <c r="B44" s="37" t="s">
        <v>120</v>
      </c>
      <c r="C44" s="37" t="s">
        <v>112</v>
      </c>
      <c r="D44" s="37" t="s">
        <v>259</v>
      </c>
      <c r="E44" s="45"/>
      <c r="F44" s="2"/>
      <c r="G44" s="2"/>
      <c r="H44" s="2"/>
      <c r="I44" s="2"/>
      <c r="J44" s="29">
        <v>0.005</v>
      </c>
      <c r="K44" s="30">
        <v>0.005</v>
      </c>
      <c r="L44" s="90">
        <f t="shared" si="0"/>
        <v>0</v>
      </c>
      <c r="M44" s="90">
        <f t="shared" si="1"/>
        <v>0</v>
      </c>
      <c r="N44" s="90">
        <f t="shared" si="2"/>
        <v>0</v>
      </c>
      <c r="O44" s="90">
        <f t="shared" si="3"/>
        <v>0</v>
      </c>
      <c r="P44" s="155"/>
      <c r="Q44" s="155"/>
      <c r="R44" s="155"/>
      <c r="S44" s="155"/>
      <c r="T44" s="8"/>
    </row>
    <row r="45" spans="1:20" s="67" customFormat="1" ht="12.75">
      <c r="A45" s="161"/>
      <c r="B45" s="37" t="s">
        <v>121</v>
      </c>
      <c r="C45" s="37" t="s">
        <v>113</v>
      </c>
      <c r="D45" s="37" t="s">
        <v>260</v>
      </c>
      <c r="E45" s="45"/>
      <c r="F45" s="2"/>
      <c r="G45" s="2"/>
      <c r="H45" s="2"/>
      <c r="I45" s="2"/>
      <c r="J45" s="29">
        <v>0.005</v>
      </c>
      <c r="K45" s="30">
        <v>0.005</v>
      </c>
      <c r="L45" s="90">
        <f t="shared" si="0"/>
        <v>0</v>
      </c>
      <c r="M45" s="90">
        <f t="shared" si="1"/>
        <v>0</v>
      </c>
      <c r="N45" s="90">
        <f t="shared" si="2"/>
        <v>0</v>
      </c>
      <c r="O45" s="90">
        <f t="shared" si="3"/>
        <v>0</v>
      </c>
      <c r="P45" s="155"/>
      <c r="Q45" s="155"/>
      <c r="R45" s="155"/>
      <c r="S45" s="155"/>
      <c r="T45" s="8"/>
    </row>
    <row r="46" spans="1:20" s="67" customFormat="1" ht="12.75">
      <c r="A46" s="161"/>
      <c r="B46" s="37" t="s">
        <v>124</v>
      </c>
      <c r="C46" s="37" t="s">
        <v>122</v>
      </c>
      <c r="D46" s="37" t="s">
        <v>261</v>
      </c>
      <c r="E46" s="45"/>
      <c r="F46" s="2"/>
      <c r="G46" s="2"/>
      <c r="H46" s="2"/>
      <c r="I46" s="2"/>
      <c r="J46" s="29">
        <v>0.005</v>
      </c>
      <c r="K46" s="30">
        <v>0.005</v>
      </c>
      <c r="L46" s="90">
        <f t="shared" si="0"/>
        <v>0</v>
      </c>
      <c r="M46" s="90">
        <f t="shared" si="1"/>
        <v>0</v>
      </c>
      <c r="N46" s="90">
        <f t="shared" si="2"/>
        <v>0</v>
      </c>
      <c r="O46" s="90">
        <f t="shared" si="3"/>
        <v>0</v>
      </c>
      <c r="P46" s="155"/>
      <c r="Q46" s="155"/>
      <c r="R46" s="155"/>
      <c r="S46" s="155"/>
      <c r="T46" s="8"/>
    </row>
    <row r="47" spans="1:20" s="67" customFormat="1" ht="12.75">
      <c r="A47" s="161"/>
      <c r="B47" s="37" t="s">
        <v>125</v>
      </c>
      <c r="C47" s="37" t="s">
        <v>123</v>
      </c>
      <c r="D47" s="37" t="s">
        <v>262</v>
      </c>
      <c r="E47" s="45"/>
      <c r="F47" s="2"/>
      <c r="G47" s="2"/>
      <c r="H47" s="2"/>
      <c r="I47" s="2"/>
      <c r="J47" s="29">
        <v>0.005</v>
      </c>
      <c r="K47" s="30">
        <v>0.005</v>
      </c>
      <c r="L47" s="90">
        <f>J47*F47</f>
        <v>0</v>
      </c>
      <c r="M47" s="90">
        <f>J47*G47</f>
        <v>0</v>
      </c>
      <c r="N47" s="90">
        <f>K47*H47</f>
        <v>0</v>
      </c>
      <c r="O47" s="90">
        <f>K47*I47</f>
        <v>0</v>
      </c>
      <c r="P47" s="155"/>
      <c r="Q47" s="155"/>
      <c r="R47" s="155"/>
      <c r="S47" s="155"/>
      <c r="T47" s="8"/>
    </row>
    <row r="48" spans="1:20" s="67" customFormat="1" ht="12.75">
      <c r="A48" s="161"/>
      <c r="B48" s="37" t="s">
        <v>218</v>
      </c>
      <c r="C48" s="37" t="s">
        <v>219</v>
      </c>
      <c r="D48" s="37" t="s">
        <v>263</v>
      </c>
      <c r="E48" s="45"/>
      <c r="F48" s="2"/>
      <c r="G48" s="2"/>
      <c r="H48" s="2"/>
      <c r="I48" s="2"/>
      <c r="J48" s="29">
        <v>0.005</v>
      </c>
      <c r="K48" s="30">
        <v>0.005</v>
      </c>
      <c r="L48" s="90">
        <f>J48*F48</f>
        <v>0</v>
      </c>
      <c r="M48" s="90">
        <f>J48*G48</f>
        <v>0</v>
      </c>
      <c r="N48" s="90">
        <f>K48*H48</f>
        <v>0</v>
      </c>
      <c r="O48" s="90">
        <f>K48*I48</f>
        <v>0</v>
      </c>
      <c r="P48" s="155"/>
      <c r="Q48" s="155"/>
      <c r="R48" s="155"/>
      <c r="S48" s="155"/>
      <c r="T48" s="8"/>
    </row>
    <row r="49" spans="1:20" s="67" customFormat="1" ht="12.75">
      <c r="A49" s="162"/>
      <c r="B49" s="37" t="s">
        <v>220</v>
      </c>
      <c r="C49" s="37" t="s">
        <v>217</v>
      </c>
      <c r="D49" s="37" t="s">
        <v>264</v>
      </c>
      <c r="E49" s="45"/>
      <c r="F49" s="2"/>
      <c r="G49" s="2"/>
      <c r="H49" s="2"/>
      <c r="I49" s="2"/>
      <c r="J49" s="29">
        <v>0.005</v>
      </c>
      <c r="K49" s="30">
        <v>0.005</v>
      </c>
      <c r="L49" s="90">
        <f aca="true" t="shared" si="4" ref="L49:L64">J49*F49</f>
        <v>0</v>
      </c>
      <c r="M49" s="90">
        <f aca="true" t="shared" si="5" ref="M49:M64">J49*G49</f>
        <v>0</v>
      </c>
      <c r="N49" s="90">
        <f aca="true" t="shared" si="6" ref="N49:N64">K49*H49</f>
        <v>0</v>
      </c>
      <c r="O49" s="90">
        <f aca="true" t="shared" si="7" ref="O49:O64">K49*I49</f>
        <v>0</v>
      </c>
      <c r="P49" s="155"/>
      <c r="Q49" s="155"/>
      <c r="R49" s="155"/>
      <c r="S49" s="155"/>
      <c r="T49" s="8"/>
    </row>
    <row r="50" spans="1:19" s="11" customFormat="1" ht="13.5" customHeight="1">
      <c r="A50" s="119" t="s">
        <v>20</v>
      </c>
      <c r="B50" s="68" t="s">
        <v>86</v>
      </c>
      <c r="C50" s="69" t="s">
        <v>87</v>
      </c>
      <c r="D50" s="69" t="s">
        <v>87</v>
      </c>
      <c r="E50" s="70"/>
      <c r="F50" s="2"/>
      <c r="G50" s="2"/>
      <c r="H50" s="2"/>
      <c r="I50" s="2"/>
      <c r="J50" s="25">
        <v>0.015</v>
      </c>
      <c r="K50" s="26">
        <v>0.015</v>
      </c>
      <c r="L50" s="87">
        <f t="shared" si="4"/>
        <v>0</v>
      </c>
      <c r="M50" s="87">
        <f t="shared" si="5"/>
        <v>0</v>
      </c>
      <c r="N50" s="87">
        <f t="shared" si="6"/>
        <v>0</v>
      </c>
      <c r="O50" s="87">
        <f t="shared" si="7"/>
        <v>0</v>
      </c>
      <c r="P50" s="156">
        <f>SUM(L50:L58)</f>
        <v>0.78</v>
      </c>
      <c r="Q50" s="156">
        <f>SUM(M50:M58)</f>
        <v>0.78</v>
      </c>
      <c r="R50" s="156">
        <f>SUM(N50:N58)</f>
        <v>0.78</v>
      </c>
      <c r="S50" s="156">
        <f>SUM(O50:O58)</f>
        <v>0.78</v>
      </c>
    </row>
    <row r="51" spans="1:22" s="11" customFormat="1" ht="12.75">
      <c r="A51" s="119"/>
      <c r="B51" s="12" t="s">
        <v>21</v>
      </c>
      <c r="C51" s="14">
        <v>0.99</v>
      </c>
      <c r="D51" s="14" t="s">
        <v>46</v>
      </c>
      <c r="E51" s="46" t="s">
        <v>183</v>
      </c>
      <c r="F51" s="9">
        <v>1</v>
      </c>
      <c r="G51" s="9">
        <v>1</v>
      </c>
      <c r="H51" s="9">
        <v>1</v>
      </c>
      <c r="I51" s="9">
        <v>1</v>
      </c>
      <c r="J51" s="25">
        <v>0.78</v>
      </c>
      <c r="K51" s="26">
        <v>0.78</v>
      </c>
      <c r="L51" s="87">
        <f t="shared" si="4"/>
        <v>0.78</v>
      </c>
      <c r="M51" s="87">
        <f t="shared" si="5"/>
        <v>0.78</v>
      </c>
      <c r="N51" s="87">
        <f t="shared" si="6"/>
        <v>0.78</v>
      </c>
      <c r="O51" s="87">
        <f t="shared" si="7"/>
        <v>0.78</v>
      </c>
      <c r="P51" s="156"/>
      <c r="Q51" s="156"/>
      <c r="R51" s="156"/>
      <c r="S51" s="156"/>
      <c r="V51" s="79"/>
    </row>
    <row r="52" spans="1:22" s="11" customFormat="1" ht="12.75">
      <c r="A52" s="119"/>
      <c r="B52" s="12" t="s">
        <v>28</v>
      </c>
      <c r="C52" s="14">
        <v>0.995</v>
      </c>
      <c r="D52" s="14" t="s">
        <v>246</v>
      </c>
      <c r="E52" s="46"/>
      <c r="F52" s="2"/>
      <c r="G52" s="2"/>
      <c r="H52" s="2"/>
      <c r="I52" s="2"/>
      <c r="J52" s="25">
        <v>0.15</v>
      </c>
      <c r="K52" s="26">
        <v>0.15</v>
      </c>
      <c r="L52" s="87">
        <f t="shared" si="4"/>
        <v>0</v>
      </c>
      <c r="M52" s="87">
        <f t="shared" si="5"/>
        <v>0</v>
      </c>
      <c r="N52" s="87">
        <f t="shared" si="6"/>
        <v>0</v>
      </c>
      <c r="O52" s="87">
        <f t="shared" si="7"/>
        <v>0</v>
      </c>
      <c r="P52" s="156"/>
      <c r="Q52" s="156"/>
      <c r="R52" s="156"/>
      <c r="S52" s="156"/>
      <c r="V52" s="79"/>
    </row>
    <row r="53" spans="1:22" s="11" customFormat="1" ht="12.75">
      <c r="A53" s="119"/>
      <c r="B53" s="12" t="s">
        <v>38</v>
      </c>
      <c r="C53" s="14">
        <v>0.999</v>
      </c>
      <c r="D53" s="14" t="s">
        <v>252</v>
      </c>
      <c r="E53" s="46"/>
      <c r="F53" s="2"/>
      <c r="G53" s="2"/>
      <c r="H53" s="2"/>
      <c r="I53" s="2"/>
      <c r="J53" s="25">
        <v>0.035</v>
      </c>
      <c r="K53" s="26">
        <v>0.035</v>
      </c>
      <c r="L53" s="87">
        <f t="shared" si="4"/>
        <v>0</v>
      </c>
      <c r="M53" s="87">
        <f t="shared" si="5"/>
        <v>0</v>
      </c>
      <c r="N53" s="87">
        <f t="shared" si="6"/>
        <v>0</v>
      </c>
      <c r="O53" s="87">
        <f t="shared" si="7"/>
        <v>0</v>
      </c>
      <c r="P53" s="156"/>
      <c r="Q53" s="156"/>
      <c r="R53" s="156"/>
      <c r="S53" s="156"/>
      <c r="V53" s="79"/>
    </row>
    <row r="54" spans="1:19" s="11" customFormat="1" ht="25.5">
      <c r="A54" s="119"/>
      <c r="B54" s="12" t="s">
        <v>52</v>
      </c>
      <c r="C54" s="14">
        <v>0.999</v>
      </c>
      <c r="D54" s="14" t="s">
        <v>247</v>
      </c>
      <c r="E54" s="46"/>
      <c r="F54" s="2"/>
      <c r="G54" s="2"/>
      <c r="H54" s="2"/>
      <c r="I54" s="2"/>
      <c r="J54" s="25">
        <v>0.002</v>
      </c>
      <c r="K54" s="26">
        <v>0.002</v>
      </c>
      <c r="L54" s="87">
        <f t="shared" si="4"/>
        <v>0</v>
      </c>
      <c r="M54" s="87">
        <f t="shared" si="5"/>
        <v>0</v>
      </c>
      <c r="N54" s="87">
        <f t="shared" si="6"/>
        <v>0</v>
      </c>
      <c r="O54" s="87">
        <f t="shared" si="7"/>
        <v>0</v>
      </c>
      <c r="P54" s="156"/>
      <c r="Q54" s="156"/>
      <c r="R54" s="156"/>
      <c r="S54" s="156"/>
    </row>
    <row r="55" spans="1:22" s="11" customFormat="1" ht="25.5">
      <c r="A55" s="119"/>
      <c r="B55" s="12" t="s">
        <v>53</v>
      </c>
      <c r="C55" s="14">
        <v>0.999</v>
      </c>
      <c r="D55" s="14" t="s">
        <v>248</v>
      </c>
      <c r="E55" s="46"/>
      <c r="F55" s="2"/>
      <c r="G55" s="2"/>
      <c r="H55" s="2"/>
      <c r="I55" s="2"/>
      <c r="J55" s="25">
        <v>0.005</v>
      </c>
      <c r="K55" s="26">
        <v>0.005</v>
      </c>
      <c r="L55" s="87">
        <f t="shared" si="4"/>
        <v>0</v>
      </c>
      <c r="M55" s="87">
        <f t="shared" si="5"/>
        <v>0</v>
      </c>
      <c r="N55" s="87">
        <f t="shared" si="6"/>
        <v>0</v>
      </c>
      <c r="O55" s="87">
        <f t="shared" si="7"/>
        <v>0</v>
      </c>
      <c r="P55" s="156"/>
      <c r="Q55" s="156"/>
      <c r="R55" s="156"/>
      <c r="S55" s="156"/>
      <c r="V55" s="79"/>
    </row>
    <row r="56" spans="1:22" s="11" customFormat="1" ht="12.75">
      <c r="A56" s="119"/>
      <c r="B56" s="12" t="s">
        <v>39</v>
      </c>
      <c r="C56" s="14">
        <v>0.9999</v>
      </c>
      <c r="D56" s="14" t="s">
        <v>249</v>
      </c>
      <c r="E56" s="46"/>
      <c r="F56" s="2"/>
      <c r="G56" s="2"/>
      <c r="H56" s="2"/>
      <c r="I56" s="2"/>
      <c r="J56" s="25">
        <v>0.011</v>
      </c>
      <c r="K56" s="26">
        <v>0.011</v>
      </c>
      <c r="L56" s="87">
        <f t="shared" si="4"/>
        <v>0</v>
      </c>
      <c r="M56" s="87">
        <f t="shared" si="5"/>
        <v>0</v>
      </c>
      <c r="N56" s="87">
        <f t="shared" si="6"/>
        <v>0</v>
      </c>
      <c r="O56" s="87">
        <f t="shared" si="7"/>
        <v>0</v>
      </c>
      <c r="P56" s="156"/>
      <c r="Q56" s="156"/>
      <c r="R56" s="156"/>
      <c r="S56" s="156"/>
      <c r="V56" s="79"/>
    </row>
    <row r="57" spans="1:19" s="11" customFormat="1" ht="25.5">
      <c r="A57" s="119"/>
      <c r="B57" s="12" t="s">
        <v>54</v>
      </c>
      <c r="C57" s="14">
        <v>0.9999</v>
      </c>
      <c r="D57" s="14" t="s">
        <v>250</v>
      </c>
      <c r="E57" s="46"/>
      <c r="F57" s="2"/>
      <c r="G57" s="2"/>
      <c r="H57" s="2"/>
      <c r="I57" s="2"/>
      <c r="J57" s="25">
        <v>0.001</v>
      </c>
      <c r="K57" s="26">
        <v>0.001</v>
      </c>
      <c r="L57" s="87">
        <f t="shared" si="4"/>
        <v>0</v>
      </c>
      <c r="M57" s="87">
        <f t="shared" si="5"/>
        <v>0</v>
      </c>
      <c r="N57" s="87">
        <f t="shared" si="6"/>
        <v>0</v>
      </c>
      <c r="O57" s="87">
        <f t="shared" si="7"/>
        <v>0</v>
      </c>
      <c r="P57" s="156"/>
      <c r="Q57" s="156"/>
      <c r="R57" s="156"/>
      <c r="S57" s="156"/>
    </row>
    <row r="58" spans="1:19" s="11" customFormat="1" ht="25.5">
      <c r="A58" s="119"/>
      <c r="B58" s="11" t="s">
        <v>55</v>
      </c>
      <c r="C58" s="14">
        <v>0.9999</v>
      </c>
      <c r="D58" s="14" t="s">
        <v>251</v>
      </c>
      <c r="E58" s="46"/>
      <c r="F58" s="2"/>
      <c r="G58" s="2"/>
      <c r="H58" s="2"/>
      <c r="I58" s="2"/>
      <c r="J58" s="25">
        <v>0.001</v>
      </c>
      <c r="K58" s="26">
        <v>0.001</v>
      </c>
      <c r="L58" s="87">
        <f t="shared" si="4"/>
        <v>0</v>
      </c>
      <c r="M58" s="87">
        <f t="shared" si="5"/>
        <v>0</v>
      </c>
      <c r="N58" s="87">
        <f t="shared" si="6"/>
        <v>0</v>
      </c>
      <c r="O58" s="87">
        <f t="shared" si="7"/>
        <v>0</v>
      </c>
      <c r="P58" s="156"/>
      <c r="Q58" s="156"/>
      <c r="R58" s="156"/>
      <c r="S58" s="156"/>
    </row>
    <row r="59" spans="1:20" ht="12.75">
      <c r="A59" s="157" t="s">
        <v>9</v>
      </c>
      <c r="B59" s="71" t="s">
        <v>84</v>
      </c>
      <c r="C59" s="71" t="s">
        <v>85</v>
      </c>
      <c r="D59" s="72" t="s">
        <v>85</v>
      </c>
      <c r="E59" s="73"/>
      <c r="F59" s="2"/>
      <c r="G59" s="2"/>
      <c r="H59" s="2"/>
      <c r="I59" s="2"/>
      <c r="J59" s="25">
        <v>0.3</v>
      </c>
      <c r="K59" s="26">
        <v>0.3</v>
      </c>
      <c r="L59" s="90">
        <f t="shared" si="4"/>
        <v>0</v>
      </c>
      <c r="M59" s="90">
        <f t="shared" si="5"/>
        <v>0</v>
      </c>
      <c r="N59" s="90">
        <f t="shared" si="6"/>
        <v>0</v>
      </c>
      <c r="O59" s="90">
        <f t="shared" si="7"/>
        <v>0</v>
      </c>
      <c r="P59" s="155">
        <f>SUM(L59:L64)</f>
        <v>0.3</v>
      </c>
      <c r="Q59" s="155">
        <f>SUM(M59:M64)</f>
        <v>0.3</v>
      </c>
      <c r="R59" s="155">
        <f>SUM(N59:N64)</f>
        <v>0.3</v>
      </c>
      <c r="S59" s="155">
        <f>SUM(O59:O64)</f>
        <v>0.3</v>
      </c>
      <c r="T59" s="4"/>
    </row>
    <row r="60" spans="1:20" ht="38.25">
      <c r="A60" s="158"/>
      <c r="B60" s="1" t="s">
        <v>10</v>
      </c>
      <c r="C60" s="1" t="s">
        <v>212</v>
      </c>
      <c r="D60" s="13" t="s">
        <v>241</v>
      </c>
      <c r="E60" s="42" t="s">
        <v>183</v>
      </c>
      <c r="F60" s="9">
        <v>1</v>
      </c>
      <c r="G60" s="9">
        <v>1</v>
      </c>
      <c r="H60" s="9">
        <v>1</v>
      </c>
      <c r="I60" s="9">
        <v>1</v>
      </c>
      <c r="J60" s="25">
        <v>0.3</v>
      </c>
      <c r="K60" s="26">
        <v>0.3</v>
      </c>
      <c r="L60" s="90">
        <f t="shared" si="4"/>
        <v>0.3</v>
      </c>
      <c r="M60" s="90">
        <f t="shared" si="5"/>
        <v>0.3</v>
      </c>
      <c r="N60" s="90">
        <f t="shared" si="6"/>
        <v>0.3</v>
      </c>
      <c r="O60" s="90">
        <f t="shared" si="7"/>
        <v>0.3</v>
      </c>
      <c r="P60" s="155"/>
      <c r="Q60" s="155"/>
      <c r="R60" s="155"/>
      <c r="S60" s="155"/>
      <c r="T60" s="4"/>
    </row>
    <row r="61" spans="1:20" ht="38.25">
      <c r="A61" s="158"/>
      <c r="B61" s="1" t="s">
        <v>24</v>
      </c>
      <c r="C61" s="1" t="s">
        <v>213</v>
      </c>
      <c r="D61" s="13" t="s">
        <v>242</v>
      </c>
      <c r="E61" s="42"/>
      <c r="F61" s="2"/>
      <c r="G61" s="2"/>
      <c r="H61" s="2"/>
      <c r="I61" s="2"/>
      <c r="J61" s="25">
        <v>0.16</v>
      </c>
      <c r="K61" s="26">
        <v>0.16</v>
      </c>
      <c r="L61" s="90">
        <f t="shared" si="4"/>
        <v>0</v>
      </c>
      <c r="M61" s="90">
        <f t="shared" si="5"/>
        <v>0</v>
      </c>
      <c r="N61" s="90">
        <f t="shared" si="6"/>
        <v>0</v>
      </c>
      <c r="O61" s="90">
        <f t="shared" si="7"/>
        <v>0</v>
      </c>
      <c r="P61" s="155"/>
      <c r="Q61" s="155"/>
      <c r="R61" s="155"/>
      <c r="S61" s="155"/>
      <c r="T61" s="4"/>
    </row>
    <row r="62" spans="1:20" ht="38.25">
      <c r="A62" s="158"/>
      <c r="B62" s="1" t="s">
        <v>25</v>
      </c>
      <c r="C62" s="1" t="s">
        <v>214</v>
      </c>
      <c r="D62" s="13" t="s">
        <v>243</v>
      </c>
      <c r="E62" s="42"/>
      <c r="F62" s="2"/>
      <c r="G62" s="2"/>
      <c r="H62" s="2"/>
      <c r="I62" s="2"/>
      <c r="J62" s="25">
        <v>0.12</v>
      </c>
      <c r="K62" s="26">
        <v>0.12</v>
      </c>
      <c r="L62" s="90">
        <f t="shared" si="4"/>
        <v>0</v>
      </c>
      <c r="M62" s="90">
        <f t="shared" si="5"/>
        <v>0</v>
      </c>
      <c r="N62" s="90">
        <f t="shared" si="6"/>
        <v>0</v>
      </c>
      <c r="O62" s="90">
        <f t="shared" si="7"/>
        <v>0</v>
      </c>
      <c r="P62" s="155"/>
      <c r="Q62" s="155"/>
      <c r="R62" s="155"/>
      <c r="S62" s="155"/>
      <c r="T62" s="8"/>
    </row>
    <row r="63" spans="1:20" ht="38.25">
      <c r="A63" s="158"/>
      <c r="B63" s="1" t="s">
        <v>26</v>
      </c>
      <c r="C63" s="1" t="s">
        <v>215</v>
      </c>
      <c r="D63" s="13" t="s">
        <v>244</v>
      </c>
      <c r="E63" s="42"/>
      <c r="F63" s="2"/>
      <c r="G63" s="2"/>
      <c r="H63" s="2"/>
      <c r="I63" s="2"/>
      <c r="J63" s="25">
        <v>0.07</v>
      </c>
      <c r="K63" s="26">
        <v>0.07</v>
      </c>
      <c r="L63" s="90">
        <f t="shared" si="4"/>
        <v>0</v>
      </c>
      <c r="M63" s="90">
        <f t="shared" si="5"/>
        <v>0</v>
      </c>
      <c r="N63" s="90">
        <f t="shared" si="6"/>
        <v>0</v>
      </c>
      <c r="O63" s="90">
        <f t="shared" si="7"/>
        <v>0</v>
      </c>
      <c r="P63" s="155"/>
      <c r="Q63" s="155"/>
      <c r="R63" s="155"/>
      <c r="S63" s="155"/>
      <c r="T63" s="8"/>
    </row>
    <row r="64" spans="1:20" ht="38.25">
      <c r="A64" s="159"/>
      <c r="B64" s="52" t="s">
        <v>27</v>
      </c>
      <c r="C64" s="52" t="s">
        <v>216</v>
      </c>
      <c r="D64" s="52" t="s">
        <v>245</v>
      </c>
      <c r="E64" s="53"/>
      <c r="F64" s="54"/>
      <c r="G64" s="54"/>
      <c r="H64" s="54"/>
      <c r="I64" s="54"/>
      <c r="J64" s="55">
        <v>0.05</v>
      </c>
      <c r="K64" s="56">
        <v>0.05</v>
      </c>
      <c r="L64" s="90">
        <f t="shared" si="4"/>
        <v>0</v>
      </c>
      <c r="M64" s="90">
        <f t="shared" si="5"/>
        <v>0</v>
      </c>
      <c r="N64" s="90">
        <f t="shared" si="6"/>
        <v>0</v>
      </c>
      <c r="O64" s="90">
        <f t="shared" si="7"/>
        <v>0</v>
      </c>
      <c r="P64" s="155"/>
      <c r="Q64" s="155"/>
      <c r="R64" s="155"/>
      <c r="S64" s="155"/>
      <c r="T64" s="8"/>
    </row>
    <row r="65" spans="1:9" ht="12.75">
      <c r="A65" s="15"/>
      <c r="B65" s="15"/>
      <c r="C65" s="15"/>
      <c r="D65" s="76" t="s">
        <v>228</v>
      </c>
      <c r="E65" s="77"/>
      <c r="F65" s="80"/>
      <c r="G65" s="80"/>
      <c r="H65" s="80"/>
      <c r="I65" s="80"/>
    </row>
    <row r="66" spans="1:20" s="20" customFormat="1" ht="13.5" customHeight="1">
      <c r="A66" s="18"/>
      <c r="B66" s="19"/>
      <c r="C66" s="19"/>
      <c r="D66" s="19"/>
      <c r="E66" s="19"/>
      <c r="F66" s="19"/>
      <c r="G66" s="19"/>
      <c r="H66" s="19"/>
      <c r="I66" s="19"/>
      <c r="J66" s="19"/>
      <c r="K66" s="3"/>
      <c r="L66" s="7"/>
      <c r="M66" s="7"/>
      <c r="N66" s="7"/>
      <c r="O66" s="7"/>
      <c r="P66" s="7"/>
      <c r="Q66" s="7"/>
      <c r="R66" s="7"/>
      <c r="S66" s="7"/>
      <c r="T66" s="7"/>
    </row>
    <row r="67" spans="1:20" s="20" customFormat="1" ht="15" customHeight="1">
      <c r="A67" s="21" t="s">
        <v>71</v>
      </c>
      <c r="B67" s="22"/>
      <c r="C67" s="64"/>
      <c r="D67" s="65"/>
      <c r="E67" s="65"/>
      <c r="F67" s="65"/>
      <c r="G67" s="65"/>
      <c r="H67" s="65"/>
      <c r="I67" s="65"/>
      <c r="J67" s="32"/>
      <c r="K67" s="23"/>
      <c r="L67" s="7"/>
      <c r="M67" s="7"/>
      <c r="N67" s="7"/>
      <c r="O67" s="7"/>
      <c r="P67" s="7"/>
      <c r="Q67" s="7"/>
      <c r="R67" s="7"/>
      <c r="S67" s="7"/>
      <c r="T67" s="7"/>
    </row>
    <row r="68" spans="1:19" s="33" customFormat="1" ht="12.75" customHeight="1">
      <c r="A68" s="50" t="s">
        <v>58</v>
      </c>
      <c r="B68" s="150" t="s">
        <v>223</v>
      </c>
      <c r="C68" s="150" t="s">
        <v>224</v>
      </c>
      <c r="D68" s="74" t="s">
        <v>225</v>
      </c>
      <c r="E68" s="148" t="s">
        <v>207</v>
      </c>
      <c r="F68" s="163" t="s">
        <v>229</v>
      </c>
      <c r="G68" s="163"/>
      <c r="H68" s="163"/>
      <c r="I68" s="163"/>
      <c r="J68" s="164" t="s">
        <v>41</v>
      </c>
      <c r="K68" s="165"/>
      <c r="L68" s="178" t="s">
        <v>235</v>
      </c>
      <c r="M68" s="134"/>
      <c r="N68" s="134"/>
      <c r="O68" s="135"/>
      <c r="P68" s="179" t="s">
        <v>236</v>
      </c>
      <c r="Q68" s="180"/>
      <c r="R68" s="180"/>
      <c r="S68" s="181"/>
    </row>
    <row r="69" spans="1:20" s="35" customFormat="1" ht="25.5" customHeight="1">
      <c r="A69" s="51"/>
      <c r="B69" s="151"/>
      <c r="C69" s="151"/>
      <c r="D69" s="31"/>
      <c r="E69" s="149"/>
      <c r="F69" s="167" t="s">
        <v>209</v>
      </c>
      <c r="G69" s="168"/>
      <c r="H69" s="167" t="s">
        <v>210</v>
      </c>
      <c r="I69" s="169"/>
      <c r="J69" s="16" t="s">
        <v>209</v>
      </c>
      <c r="K69" s="17" t="s">
        <v>210</v>
      </c>
      <c r="L69" s="175" t="s">
        <v>57</v>
      </c>
      <c r="M69" s="176"/>
      <c r="N69" s="177" t="s">
        <v>211</v>
      </c>
      <c r="O69" s="176"/>
      <c r="P69" s="173" t="s">
        <v>57</v>
      </c>
      <c r="Q69" s="174"/>
      <c r="R69" s="173" t="s">
        <v>211</v>
      </c>
      <c r="S69" s="174"/>
      <c r="T69" s="34"/>
    </row>
    <row r="70" spans="1:20" s="35" customFormat="1" ht="25.5">
      <c r="A70" s="103"/>
      <c r="B70" s="104"/>
      <c r="C70" s="104"/>
      <c r="D70" s="105"/>
      <c r="E70" s="149"/>
      <c r="F70" s="106" t="s">
        <v>231</v>
      </c>
      <c r="G70" s="106" t="s">
        <v>232</v>
      </c>
      <c r="H70" s="106" t="s">
        <v>231</v>
      </c>
      <c r="I70" s="106" t="s">
        <v>232</v>
      </c>
      <c r="J70" s="107">
        <f>J15</f>
        <v>0.65</v>
      </c>
      <c r="K70" s="108">
        <f>K15</f>
        <v>0.35</v>
      </c>
      <c r="L70" s="84" t="s">
        <v>231</v>
      </c>
      <c r="M70" s="83" t="s">
        <v>232</v>
      </c>
      <c r="N70" s="83" t="s">
        <v>231</v>
      </c>
      <c r="O70" s="83" t="s">
        <v>232</v>
      </c>
      <c r="P70" s="85" t="s">
        <v>231</v>
      </c>
      <c r="Q70" s="83" t="s">
        <v>232</v>
      </c>
      <c r="R70" s="83" t="s">
        <v>231</v>
      </c>
      <c r="S70" s="83" t="s">
        <v>232</v>
      </c>
      <c r="T70" s="34"/>
    </row>
    <row r="71" spans="1:19" s="33" customFormat="1" ht="14.25" customHeight="1">
      <c r="A71" s="170" t="s">
        <v>136</v>
      </c>
      <c r="B71" s="109" t="s">
        <v>151</v>
      </c>
      <c r="C71" s="109" t="s">
        <v>128</v>
      </c>
      <c r="D71" s="109" t="s">
        <v>137</v>
      </c>
      <c r="E71" s="110"/>
      <c r="F71" s="111">
        <v>0</v>
      </c>
      <c r="G71" s="111">
        <v>0</v>
      </c>
      <c r="H71" s="111">
        <v>0</v>
      </c>
      <c r="I71" s="111">
        <v>0</v>
      </c>
      <c r="J71" s="112">
        <v>0.05</v>
      </c>
      <c r="K71" s="113">
        <v>0.05</v>
      </c>
      <c r="L71" s="87">
        <f aca="true" t="shared" si="8" ref="L71:L100">J71*F71</f>
        <v>0</v>
      </c>
      <c r="M71" s="87">
        <f aca="true" t="shared" si="9" ref="M71:M100">J71*G71</f>
        <v>0</v>
      </c>
      <c r="N71" s="87">
        <f aca="true" t="shared" si="10" ref="N71:N100">K71*H71</f>
        <v>0</v>
      </c>
      <c r="O71" s="87">
        <f aca="true" t="shared" si="11" ref="O71:O100">K71*I71</f>
        <v>0</v>
      </c>
      <c r="P71" s="156">
        <f>SUM(L71:L83)</f>
        <v>0</v>
      </c>
      <c r="Q71" s="156">
        <f>SUM(M71:M83)</f>
        <v>0</v>
      </c>
      <c r="R71" s="156">
        <f>SUM(N71:N83)</f>
        <v>0</v>
      </c>
      <c r="S71" s="156">
        <f>SUM(O71:O83)</f>
        <v>0</v>
      </c>
    </row>
    <row r="72" spans="1:19" s="33" customFormat="1" ht="12.75">
      <c r="A72" s="171"/>
      <c r="B72" s="57" t="s">
        <v>127</v>
      </c>
      <c r="C72" s="57" t="s">
        <v>51</v>
      </c>
      <c r="D72" s="57" t="s">
        <v>138</v>
      </c>
      <c r="E72" s="47" t="s">
        <v>183</v>
      </c>
      <c r="F72" s="82"/>
      <c r="G72" s="82"/>
      <c r="H72" s="82"/>
      <c r="I72" s="82"/>
      <c r="J72" s="29">
        <v>0.23</v>
      </c>
      <c r="K72" s="30">
        <v>0.23</v>
      </c>
      <c r="L72" s="87">
        <f t="shared" si="8"/>
        <v>0</v>
      </c>
      <c r="M72" s="87">
        <f t="shared" si="9"/>
        <v>0</v>
      </c>
      <c r="N72" s="87">
        <f t="shared" si="10"/>
        <v>0</v>
      </c>
      <c r="O72" s="87">
        <f t="shared" si="11"/>
        <v>0</v>
      </c>
      <c r="P72" s="156"/>
      <c r="Q72" s="156"/>
      <c r="R72" s="156"/>
      <c r="S72" s="156"/>
    </row>
    <row r="73" spans="1:19" s="33" customFormat="1" ht="25.5">
      <c r="A73" s="171"/>
      <c r="B73" s="57" t="s">
        <v>152</v>
      </c>
      <c r="C73" s="57" t="s">
        <v>153</v>
      </c>
      <c r="D73" s="57" t="s">
        <v>154</v>
      </c>
      <c r="E73" s="47"/>
      <c r="F73" s="82"/>
      <c r="G73" s="82"/>
      <c r="H73" s="82"/>
      <c r="I73" s="82"/>
      <c r="J73" s="29">
        <v>0.03</v>
      </c>
      <c r="K73" s="30">
        <v>0.03</v>
      </c>
      <c r="L73" s="87">
        <f t="shared" si="8"/>
        <v>0</v>
      </c>
      <c r="M73" s="87">
        <f t="shared" si="9"/>
        <v>0</v>
      </c>
      <c r="N73" s="87">
        <f t="shared" si="10"/>
        <v>0</v>
      </c>
      <c r="O73" s="87">
        <f t="shared" si="11"/>
        <v>0</v>
      </c>
      <c r="P73" s="156"/>
      <c r="Q73" s="156"/>
      <c r="R73" s="156"/>
      <c r="S73" s="156"/>
    </row>
    <row r="74" spans="1:19" s="33" customFormat="1" ht="12.75">
      <c r="A74" s="171"/>
      <c r="B74" s="57" t="s">
        <v>72</v>
      </c>
      <c r="C74" s="57" t="s">
        <v>47</v>
      </c>
      <c r="D74" s="57" t="s">
        <v>139</v>
      </c>
      <c r="E74" s="47"/>
      <c r="F74" s="82"/>
      <c r="G74" s="82"/>
      <c r="H74" s="82"/>
      <c r="I74" s="82"/>
      <c r="J74" s="29">
        <v>0.2</v>
      </c>
      <c r="K74" s="30">
        <v>0.2</v>
      </c>
      <c r="L74" s="87">
        <f t="shared" si="8"/>
        <v>0</v>
      </c>
      <c r="M74" s="87">
        <f t="shared" si="9"/>
        <v>0</v>
      </c>
      <c r="N74" s="87">
        <f t="shared" si="10"/>
        <v>0</v>
      </c>
      <c r="O74" s="87">
        <f t="shared" si="11"/>
        <v>0</v>
      </c>
      <c r="P74" s="156"/>
      <c r="Q74" s="156"/>
      <c r="R74" s="156"/>
      <c r="S74" s="156"/>
    </row>
    <row r="75" spans="1:19" s="33" customFormat="1" ht="25.5">
      <c r="A75" s="171"/>
      <c r="B75" s="57" t="s">
        <v>155</v>
      </c>
      <c r="C75" s="57" t="s">
        <v>156</v>
      </c>
      <c r="D75" s="57" t="s">
        <v>157</v>
      </c>
      <c r="E75" s="47"/>
      <c r="F75" s="82"/>
      <c r="G75" s="82"/>
      <c r="H75" s="82"/>
      <c r="I75" s="82"/>
      <c r="J75" s="29">
        <v>0.02</v>
      </c>
      <c r="K75" s="30">
        <v>0.02</v>
      </c>
      <c r="L75" s="87">
        <f t="shared" si="8"/>
        <v>0</v>
      </c>
      <c r="M75" s="87">
        <f t="shared" si="9"/>
        <v>0</v>
      </c>
      <c r="N75" s="87">
        <f t="shared" si="10"/>
        <v>0</v>
      </c>
      <c r="O75" s="87">
        <f t="shared" si="11"/>
        <v>0</v>
      </c>
      <c r="P75" s="156"/>
      <c r="Q75" s="156"/>
      <c r="R75" s="156"/>
      <c r="S75" s="156"/>
    </row>
    <row r="76" spans="1:19" s="33" customFormat="1" ht="12.75">
      <c r="A76" s="171"/>
      <c r="B76" s="57" t="s">
        <v>73</v>
      </c>
      <c r="C76" s="57" t="s">
        <v>48</v>
      </c>
      <c r="D76" s="57" t="s">
        <v>140</v>
      </c>
      <c r="E76" s="44"/>
      <c r="F76" s="82"/>
      <c r="G76" s="82"/>
      <c r="H76" s="82"/>
      <c r="I76" s="82"/>
      <c r="J76" s="29">
        <v>0.15</v>
      </c>
      <c r="K76" s="30">
        <v>0.15</v>
      </c>
      <c r="L76" s="87">
        <f t="shared" si="8"/>
        <v>0</v>
      </c>
      <c r="M76" s="87">
        <f t="shared" si="9"/>
        <v>0</v>
      </c>
      <c r="N76" s="87">
        <f t="shared" si="10"/>
        <v>0</v>
      </c>
      <c r="O76" s="87">
        <f t="shared" si="11"/>
        <v>0</v>
      </c>
      <c r="P76" s="156"/>
      <c r="Q76" s="156"/>
      <c r="R76" s="156"/>
      <c r="S76" s="156"/>
    </row>
    <row r="77" spans="1:19" s="33" customFormat="1" ht="25.5">
      <c r="A77" s="171"/>
      <c r="B77" s="57" t="s">
        <v>158</v>
      </c>
      <c r="C77" s="57" t="s">
        <v>159</v>
      </c>
      <c r="D77" s="57" t="s">
        <v>160</v>
      </c>
      <c r="E77" s="44"/>
      <c r="F77" s="82"/>
      <c r="G77" s="82"/>
      <c r="H77" s="82"/>
      <c r="I77" s="82"/>
      <c r="J77" s="29">
        <v>0.02</v>
      </c>
      <c r="K77" s="30">
        <v>0.02</v>
      </c>
      <c r="L77" s="87">
        <f t="shared" si="8"/>
        <v>0</v>
      </c>
      <c r="M77" s="87">
        <f t="shared" si="9"/>
        <v>0</v>
      </c>
      <c r="N77" s="87">
        <f t="shared" si="10"/>
        <v>0</v>
      </c>
      <c r="O77" s="87">
        <f t="shared" si="11"/>
        <v>0</v>
      </c>
      <c r="P77" s="156"/>
      <c r="Q77" s="156"/>
      <c r="R77" s="156"/>
      <c r="S77" s="156"/>
    </row>
    <row r="78" spans="1:19" s="33" customFormat="1" ht="12.75">
      <c r="A78" s="171"/>
      <c r="B78" s="57" t="s">
        <v>74</v>
      </c>
      <c r="C78" s="57" t="s">
        <v>49</v>
      </c>
      <c r="D78" s="57" t="s">
        <v>141</v>
      </c>
      <c r="E78" s="47"/>
      <c r="F78" s="82"/>
      <c r="G78" s="82"/>
      <c r="H78" s="82"/>
      <c r="I78" s="82"/>
      <c r="J78" s="29">
        <v>0.1</v>
      </c>
      <c r="K78" s="30">
        <v>0.1</v>
      </c>
      <c r="L78" s="87">
        <f t="shared" si="8"/>
        <v>0</v>
      </c>
      <c r="M78" s="87">
        <f t="shared" si="9"/>
        <v>0</v>
      </c>
      <c r="N78" s="87">
        <f t="shared" si="10"/>
        <v>0</v>
      </c>
      <c r="O78" s="87">
        <f t="shared" si="11"/>
        <v>0</v>
      </c>
      <c r="P78" s="156"/>
      <c r="Q78" s="156"/>
      <c r="R78" s="156"/>
      <c r="S78" s="156"/>
    </row>
    <row r="79" spans="1:19" s="33" customFormat="1" ht="25.5">
      <c r="A79" s="171"/>
      <c r="B79" s="57" t="s">
        <v>161</v>
      </c>
      <c r="C79" s="57" t="s">
        <v>163</v>
      </c>
      <c r="D79" s="57" t="s">
        <v>165</v>
      </c>
      <c r="E79" s="47"/>
      <c r="F79" s="82"/>
      <c r="G79" s="82"/>
      <c r="H79" s="82"/>
      <c r="I79" s="82"/>
      <c r="J79" s="29">
        <v>0.02</v>
      </c>
      <c r="K79" s="30">
        <v>0.02</v>
      </c>
      <c r="L79" s="87">
        <f t="shared" si="8"/>
        <v>0</v>
      </c>
      <c r="M79" s="87">
        <f t="shared" si="9"/>
        <v>0</v>
      </c>
      <c r="N79" s="87">
        <f t="shared" si="10"/>
        <v>0</v>
      </c>
      <c r="O79" s="87">
        <f t="shared" si="11"/>
        <v>0</v>
      </c>
      <c r="P79" s="156"/>
      <c r="Q79" s="156"/>
      <c r="R79" s="156"/>
      <c r="S79" s="156"/>
    </row>
    <row r="80" spans="1:19" s="33" customFormat="1" ht="12.75">
      <c r="A80" s="171"/>
      <c r="B80" s="57" t="s">
        <v>75</v>
      </c>
      <c r="C80" s="57" t="s">
        <v>50</v>
      </c>
      <c r="D80" s="57" t="s">
        <v>142</v>
      </c>
      <c r="E80" s="47"/>
      <c r="F80" s="82"/>
      <c r="G80" s="82"/>
      <c r="H80" s="82"/>
      <c r="I80" s="82"/>
      <c r="J80" s="29">
        <v>0.09</v>
      </c>
      <c r="K80" s="30">
        <v>0.09</v>
      </c>
      <c r="L80" s="87">
        <f t="shared" si="8"/>
        <v>0</v>
      </c>
      <c r="M80" s="87">
        <f t="shared" si="9"/>
        <v>0</v>
      </c>
      <c r="N80" s="87">
        <f t="shared" si="10"/>
        <v>0</v>
      </c>
      <c r="O80" s="87">
        <f t="shared" si="11"/>
        <v>0</v>
      </c>
      <c r="P80" s="156"/>
      <c r="Q80" s="156"/>
      <c r="R80" s="156"/>
      <c r="S80" s="156"/>
    </row>
    <row r="81" spans="1:19" s="33" customFormat="1" ht="25.5">
      <c r="A81" s="171"/>
      <c r="B81" s="57" t="s">
        <v>162</v>
      </c>
      <c r="C81" s="57" t="s">
        <v>164</v>
      </c>
      <c r="D81" s="57" t="s">
        <v>166</v>
      </c>
      <c r="E81" s="47"/>
      <c r="F81" s="82"/>
      <c r="G81" s="82"/>
      <c r="H81" s="82"/>
      <c r="I81" s="82"/>
      <c r="J81" s="29">
        <v>0.01</v>
      </c>
      <c r="K81" s="30">
        <v>0.01</v>
      </c>
      <c r="L81" s="87">
        <f t="shared" si="8"/>
        <v>0</v>
      </c>
      <c r="M81" s="87">
        <f t="shared" si="9"/>
        <v>0</v>
      </c>
      <c r="N81" s="87">
        <f t="shared" si="10"/>
        <v>0</v>
      </c>
      <c r="O81" s="87">
        <f t="shared" si="11"/>
        <v>0</v>
      </c>
      <c r="P81" s="156"/>
      <c r="Q81" s="156"/>
      <c r="R81" s="156"/>
      <c r="S81" s="156"/>
    </row>
    <row r="82" spans="1:19" s="33" customFormat="1" ht="12.75">
      <c r="A82" s="172"/>
      <c r="B82" s="57" t="s">
        <v>76</v>
      </c>
      <c r="C82" s="58" t="s">
        <v>167</v>
      </c>
      <c r="D82" s="59" t="s">
        <v>168</v>
      </c>
      <c r="E82" s="5"/>
      <c r="F82" s="82"/>
      <c r="G82" s="82"/>
      <c r="H82" s="82"/>
      <c r="I82" s="82"/>
      <c r="J82" s="29">
        <v>0.05</v>
      </c>
      <c r="K82" s="30">
        <v>0.05</v>
      </c>
      <c r="L82" s="87">
        <f t="shared" si="8"/>
        <v>0</v>
      </c>
      <c r="M82" s="87">
        <f t="shared" si="9"/>
        <v>0</v>
      </c>
      <c r="N82" s="87">
        <f t="shared" si="10"/>
        <v>0</v>
      </c>
      <c r="O82" s="87">
        <f t="shared" si="11"/>
        <v>0</v>
      </c>
      <c r="P82" s="156"/>
      <c r="Q82" s="156"/>
      <c r="R82" s="156"/>
      <c r="S82" s="156"/>
    </row>
    <row r="83" spans="1:19" s="33" customFormat="1" ht="38.25">
      <c r="A83" s="172"/>
      <c r="B83" s="57" t="s">
        <v>170</v>
      </c>
      <c r="C83" s="58" t="s">
        <v>175</v>
      </c>
      <c r="D83" s="59" t="s">
        <v>169</v>
      </c>
      <c r="E83" s="5"/>
      <c r="F83" s="82"/>
      <c r="G83" s="82"/>
      <c r="H83" s="82"/>
      <c r="I83" s="82"/>
      <c r="J83" s="29">
        <v>0.03</v>
      </c>
      <c r="K83" s="30">
        <v>0.03</v>
      </c>
      <c r="L83" s="87">
        <f t="shared" si="8"/>
        <v>0</v>
      </c>
      <c r="M83" s="87">
        <f t="shared" si="9"/>
        <v>0</v>
      </c>
      <c r="N83" s="87">
        <f t="shared" si="10"/>
        <v>0</v>
      </c>
      <c r="O83" s="87">
        <f t="shared" si="11"/>
        <v>0</v>
      </c>
      <c r="P83" s="156"/>
      <c r="Q83" s="156"/>
      <c r="R83" s="156"/>
      <c r="S83" s="156"/>
    </row>
    <row r="84" spans="1:19" s="33" customFormat="1" ht="14.25" customHeight="1">
      <c r="A84" s="171" t="s">
        <v>126</v>
      </c>
      <c r="B84" s="57" t="s">
        <v>129</v>
      </c>
      <c r="C84" s="57" t="s">
        <v>128</v>
      </c>
      <c r="D84" s="57" t="s">
        <v>135</v>
      </c>
      <c r="E84" s="47" t="s">
        <v>183</v>
      </c>
      <c r="F84" s="81">
        <v>0</v>
      </c>
      <c r="G84" s="81">
        <v>0</v>
      </c>
      <c r="H84" s="81">
        <v>0</v>
      </c>
      <c r="I84" s="81">
        <v>0</v>
      </c>
      <c r="J84" s="29">
        <v>0.65</v>
      </c>
      <c r="K84" s="30">
        <v>0.65</v>
      </c>
      <c r="L84" s="87">
        <f t="shared" si="8"/>
        <v>0</v>
      </c>
      <c r="M84" s="87">
        <f t="shared" si="9"/>
        <v>0</v>
      </c>
      <c r="N84" s="87">
        <f t="shared" si="10"/>
        <v>0</v>
      </c>
      <c r="O84" s="87">
        <f t="shared" si="11"/>
        <v>0</v>
      </c>
      <c r="P84" s="156">
        <f>SUM(L84:L94)</f>
        <v>0</v>
      </c>
      <c r="Q84" s="156">
        <f>SUM(M84:M94)</f>
        <v>0</v>
      </c>
      <c r="R84" s="156">
        <f>SUM(N84:N94)</f>
        <v>0</v>
      </c>
      <c r="S84" s="156">
        <f>SUM(O84:O94)</f>
        <v>0</v>
      </c>
    </row>
    <row r="85" spans="1:19" s="33" customFormat="1" ht="12.75">
      <c r="A85" s="171"/>
      <c r="B85" s="57" t="s">
        <v>171</v>
      </c>
      <c r="C85" s="57" t="s">
        <v>51</v>
      </c>
      <c r="D85" s="57" t="s">
        <v>134</v>
      </c>
      <c r="E85" s="47"/>
      <c r="F85" s="82"/>
      <c r="G85" s="82"/>
      <c r="H85" s="82"/>
      <c r="I85" s="82"/>
      <c r="J85" s="29">
        <v>0.1</v>
      </c>
      <c r="K85" s="30">
        <v>0.1</v>
      </c>
      <c r="L85" s="87">
        <f t="shared" si="8"/>
        <v>0</v>
      </c>
      <c r="M85" s="87">
        <f t="shared" si="9"/>
        <v>0</v>
      </c>
      <c r="N85" s="87">
        <f t="shared" si="10"/>
        <v>0</v>
      </c>
      <c r="O85" s="87">
        <f t="shared" si="11"/>
        <v>0</v>
      </c>
      <c r="P85" s="156"/>
      <c r="Q85" s="156"/>
      <c r="R85" s="156"/>
      <c r="S85" s="156"/>
    </row>
    <row r="86" spans="1:19" s="33" customFormat="1" ht="12.75">
      <c r="A86" s="171"/>
      <c r="B86" s="57" t="s">
        <v>172</v>
      </c>
      <c r="C86" s="57" t="s">
        <v>153</v>
      </c>
      <c r="D86" s="57" t="s">
        <v>179</v>
      </c>
      <c r="E86" s="47"/>
      <c r="F86" s="82"/>
      <c r="G86" s="82"/>
      <c r="H86" s="82"/>
      <c r="I86" s="82"/>
      <c r="J86" s="29">
        <v>0.05</v>
      </c>
      <c r="K86" s="30">
        <v>0.05</v>
      </c>
      <c r="L86" s="87">
        <f t="shared" si="8"/>
        <v>0</v>
      </c>
      <c r="M86" s="87">
        <f t="shared" si="9"/>
        <v>0</v>
      </c>
      <c r="N86" s="87">
        <f t="shared" si="10"/>
        <v>0</v>
      </c>
      <c r="O86" s="87">
        <f t="shared" si="11"/>
        <v>0</v>
      </c>
      <c r="P86" s="156"/>
      <c r="Q86" s="156"/>
      <c r="R86" s="156"/>
      <c r="S86" s="156"/>
    </row>
    <row r="87" spans="1:19" s="33" customFormat="1" ht="12.75">
      <c r="A87" s="171"/>
      <c r="B87" s="57" t="s">
        <v>72</v>
      </c>
      <c r="C87" s="57" t="s">
        <v>47</v>
      </c>
      <c r="D87" s="57" t="s">
        <v>131</v>
      </c>
      <c r="E87" s="47"/>
      <c r="F87" s="82"/>
      <c r="G87" s="82"/>
      <c r="H87" s="82"/>
      <c r="I87" s="82"/>
      <c r="J87" s="29">
        <v>0.08</v>
      </c>
      <c r="K87" s="30">
        <v>0.08</v>
      </c>
      <c r="L87" s="87">
        <f t="shared" si="8"/>
        <v>0</v>
      </c>
      <c r="M87" s="87">
        <f t="shared" si="9"/>
        <v>0</v>
      </c>
      <c r="N87" s="87">
        <f t="shared" si="10"/>
        <v>0</v>
      </c>
      <c r="O87" s="87">
        <f t="shared" si="11"/>
        <v>0</v>
      </c>
      <c r="P87" s="156"/>
      <c r="Q87" s="156"/>
      <c r="R87" s="156"/>
      <c r="S87" s="156"/>
    </row>
    <row r="88" spans="1:19" s="33" customFormat="1" ht="12.75">
      <c r="A88" s="171"/>
      <c r="B88" s="57" t="s">
        <v>155</v>
      </c>
      <c r="C88" s="57" t="s">
        <v>156</v>
      </c>
      <c r="D88" s="57" t="s">
        <v>180</v>
      </c>
      <c r="E88" s="47"/>
      <c r="F88" s="82"/>
      <c r="G88" s="82"/>
      <c r="H88" s="82"/>
      <c r="I88" s="82"/>
      <c r="J88" s="29">
        <v>0.02</v>
      </c>
      <c r="K88" s="30">
        <v>0.02</v>
      </c>
      <c r="L88" s="87">
        <f t="shared" si="8"/>
        <v>0</v>
      </c>
      <c r="M88" s="87">
        <f t="shared" si="9"/>
        <v>0</v>
      </c>
      <c r="N88" s="87">
        <f t="shared" si="10"/>
        <v>0</v>
      </c>
      <c r="O88" s="87">
        <f t="shared" si="11"/>
        <v>0</v>
      </c>
      <c r="P88" s="156"/>
      <c r="Q88" s="156"/>
      <c r="R88" s="156"/>
      <c r="S88" s="156"/>
    </row>
    <row r="89" spans="1:19" s="33" customFormat="1" ht="12.75">
      <c r="A89" s="171"/>
      <c r="B89" s="57" t="s">
        <v>73</v>
      </c>
      <c r="C89" s="57" t="s">
        <v>48</v>
      </c>
      <c r="D89" s="57" t="s">
        <v>132</v>
      </c>
      <c r="E89" s="44"/>
      <c r="F89" s="82"/>
      <c r="G89" s="82"/>
      <c r="H89" s="82"/>
      <c r="I89" s="82"/>
      <c r="J89" s="29">
        <v>0.06</v>
      </c>
      <c r="K89" s="30">
        <v>0.06</v>
      </c>
      <c r="L89" s="87">
        <f t="shared" si="8"/>
        <v>0</v>
      </c>
      <c r="M89" s="87">
        <f t="shared" si="9"/>
        <v>0</v>
      </c>
      <c r="N89" s="87">
        <f t="shared" si="10"/>
        <v>0</v>
      </c>
      <c r="O89" s="87">
        <f t="shared" si="11"/>
        <v>0</v>
      </c>
      <c r="P89" s="156"/>
      <c r="Q89" s="156"/>
      <c r="R89" s="156"/>
      <c r="S89" s="156"/>
    </row>
    <row r="90" spans="1:19" s="33" customFormat="1" ht="12.75">
      <c r="A90" s="171"/>
      <c r="B90" s="57" t="s">
        <v>158</v>
      </c>
      <c r="C90" s="57" t="s">
        <v>159</v>
      </c>
      <c r="D90" s="57" t="s">
        <v>181</v>
      </c>
      <c r="E90" s="44"/>
      <c r="F90" s="82"/>
      <c r="G90" s="82"/>
      <c r="H90" s="82"/>
      <c r="I90" s="82"/>
      <c r="J90" s="29">
        <v>0.01</v>
      </c>
      <c r="K90" s="30">
        <v>0.01</v>
      </c>
      <c r="L90" s="87">
        <f t="shared" si="8"/>
        <v>0</v>
      </c>
      <c r="M90" s="87">
        <f t="shared" si="9"/>
        <v>0</v>
      </c>
      <c r="N90" s="87">
        <f t="shared" si="10"/>
        <v>0</v>
      </c>
      <c r="O90" s="87">
        <f t="shared" si="11"/>
        <v>0</v>
      </c>
      <c r="P90" s="156"/>
      <c r="Q90" s="156"/>
      <c r="R90" s="156"/>
      <c r="S90" s="156"/>
    </row>
    <row r="91" spans="1:19" s="33" customFormat="1" ht="12.75">
      <c r="A91" s="171"/>
      <c r="B91" s="57" t="s">
        <v>74</v>
      </c>
      <c r="C91" s="57" t="s">
        <v>49</v>
      </c>
      <c r="D91" s="57" t="s">
        <v>133</v>
      </c>
      <c r="E91" s="47"/>
      <c r="F91" s="82"/>
      <c r="G91" s="82"/>
      <c r="H91" s="82"/>
      <c r="I91" s="82"/>
      <c r="J91" s="29">
        <v>0.02</v>
      </c>
      <c r="K91" s="30">
        <v>0.02</v>
      </c>
      <c r="L91" s="87">
        <f t="shared" si="8"/>
        <v>0</v>
      </c>
      <c r="M91" s="87">
        <f t="shared" si="9"/>
        <v>0</v>
      </c>
      <c r="N91" s="87">
        <f t="shared" si="10"/>
        <v>0</v>
      </c>
      <c r="O91" s="87">
        <f t="shared" si="11"/>
        <v>0</v>
      </c>
      <c r="P91" s="156"/>
      <c r="Q91" s="156"/>
      <c r="R91" s="156"/>
      <c r="S91" s="156"/>
    </row>
    <row r="92" spans="1:19" s="33" customFormat="1" ht="12.75">
      <c r="A92" s="171"/>
      <c r="B92" s="57" t="s">
        <v>161</v>
      </c>
      <c r="C92" s="57" t="s">
        <v>163</v>
      </c>
      <c r="D92" s="57" t="s">
        <v>182</v>
      </c>
      <c r="E92" s="47"/>
      <c r="F92" s="82"/>
      <c r="G92" s="82"/>
      <c r="H92" s="82"/>
      <c r="I92" s="82"/>
      <c r="J92" s="29">
        <v>0.006</v>
      </c>
      <c r="K92" s="30">
        <v>0.006</v>
      </c>
      <c r="L92" s="87">
        <f t="shared" si="8"/>
        <v>0</v>
      </c>
      <c r="M92" s="87">
        <f t="shared" si="9"/>
        <v>0</v>
      </c>
      <c r="N92" s="87">
        <f t="shared" si="10"/>
        <v>0</v>
      </c>
      <c r="O92" s="87">
        <f t="shared" si="11"/>
        <v>0</v>
      </c>
      <c r="P92" s="156"/>
      <c r="Q92" s="156"/>
      <c r="R92" s="156"/>
      <c r="S92" s="156"/>
    </row>
    <row r="93" spans="1:19" s="33" customFormat="1" ht="25.5">
      <c r="A93" s="171"/>
      <c r="B93" s="57" t="s">
        <v>130</v>
      </c>
      <c r="C93" s="58" t="s">
        <v>173</v>
      </c>
      <c r="D93" s="59" t="s">
        <v>174</v>
      </c>
      <c r="E93" s="5"/>
      <c r="F93" s="82"/>
      <c r="G93" s="82"/>
      <c r="H93" s="82"/>
      <c r="I93" s="82"/>
      <c r="J93" s="29">
        <v>0.002</v>
      </c>
      <c r="K93" s="30">
        <v>0.002</v>
      </c>
      <c r="L93" s="87">
        <f t="shared" si="8"/>
        <v>0</v>
      </c>
      <c r="M93" s="87">
        <f t="shared" si="9"/>
        <v>0</v>
      </c>
      <c r="N93" s="87">
        <f t="shared" si="10"/>
        <v>0</v>
      </c>
      <c r="O93" s="87">
        <f t="shared" si="11"/>
        <v>0</v>
      </c>
      <c r="P93" s="156"/>
      <c r="Q93" s="156"/>
      <c r="R93" s="156"/>
      <c r="S93" s="156"/>
    </row>
    <row r="94" spans="1:19" s="33" customFormat="1" ht="39.75" customHeight="1">
      <c r="A94" s="171"/>
      <c r="B94" s="57" t="s">
        <v>176</v>
      </c>
      <c r="C94" s="58" t="s">
        <v>177</v>
      </c>
      <c r="D94" s="59" t="s">
        <v>178</v>
      </c>
      <c r="E94" s="5"/>
      <c r="F94" s="82"/>
      <c r="G94" s="82"/>
      <c r="H94" s="82"/>
      <c r="I94" s="82"/>
      <c r="J94" s="29">
        <v>0.002</v>
      </c>
      <c r="K94" s="30">
        <v>0.002</v>
      </c>
      <c r="L94" s="87">
        <f t="shared" si="8"/>
        <v>0</v>
      </c>
      <c r="M94" s="87">
        <f t="shared" si="9"/>
        <v>0</v>
      </c>
      <c r="N94" s="87">
        <f t="shared" si="10"/>
        <v>0</v>
      </c>
      <c r="O94" s="87">
        <f t="shared" si="11"/>
        <v>0</v>
      </c>
      <c r="P94" s="156"/>
      <c r="Q94" s="156"/>
      <c r="R94" s="156"/>
      <c r="S94" s="156"/>
    </row>
    <row r="95" spans="1:19" s="33" customFormat="1" ht="12.75">
      <c r="A95" s="171" t="s">
        <v>184</v>
      </c>
      <c r="B95" s="57" t="s">
        <v>36</v>
      </c>
      <c r="C95" s="57" t="s">
        <v>40</v>
      </c>
      <c r="D95" s="57" t="s">
        <v>37</v>
      </c>
      <c r="E95" s="47" t="s">
        <v>183</v>
      </c>
      <c r="F95" s="81">
        <v>0</v>
      </c>
      <c r="G95" s="81">
        <v>0</v>
      </c>
      <c r="H95" s="81">
        <v>0</v>
      </c>
      <c r="I95" s="81">
        <v>0</v>
      </c>
      <c r="J95" s="29">
        <v>0.84</v>
      </c>
      <c r="K95" s="30">
        <v>0.84</v>
      </c>
      <c r="L95" s="87">
        <f t="shared" si="8"/>
        <v>0</v>
      </c>
      <c r="M95" s="87">
        <f t="shared" si="9"/>
        <v>0</v>
      </c>
      <c r="N95" s="87">
        <f t="shared" si="10"/>
        <v>0</v>
      </c>
      <c r="O95" s="87">
        <f t="shared" si="11"/>
        <v>0</v>
      </c>
      <c r="P95" s="156">
        <f>SUM(L95:L98)</f>
        <v>0</v>
      </c>
      <c r="Q95" s="156">
        <f>SUM(M95:M98)</f>
        <v>0</v>
      </c>
      <c r="R95" s="156">
        <f>SUM(N95:N98)</f>
        <v>0</v>
      </c>
      <c r="S95" s="156">
        <f>SUM(O95:O98)</f>
        <v>0</v>
      </c>
    </row>
    <row r="96" spans="1:19" s="33" customFormat="1" ht="12.75">
      <c r="A96" s="171"/>
      <c r="B96" s="57" t="s">
        <v>11</v>
      </c>
      <c r="C96" s="57" t="s">
        <v>12</v>
      </c>
      <c r="D96" s="57" t="s">
        <v>13</v>
      </c>
      <c r="E96" s="47"/>
      <c r="F96" s="82"/>
      <c r="G96" s="82"/>
      <c r="H96" s="82"/>
      <c r="I96" s="82"/>
      <c r="J96" s="29">
        <v>0.09</v>
      </c>
      <c r="K96" s="30">
        <v>0.09</v>
      </c>
      <c r="L96" s="87">
        <f t="shared" si="8"/>
        <v>0</v>
      </c>
      <c r="M96" s="87">
        <f t="shared" si="9"/>
        <v>0</v>
      </c>
      <c r="N96" s="87">
        <f t="shared" si="10"/>
        <v>0</v>
      </c>
      <c r="O96" s="87">
        <f t="shared" si="11"/>
        <v>0</v>
      </c>
      <c r="P96" s="156"/>
      <c r="Q96" s="156"/>
      <c r="R96" s="156"/>
      <c r="S96" s="156"/>
    </row>
    <row r="97" spans="1:19" s="33" customFormat="1" ht="25.5">
      <c r="A97" s="171"/>
      <c r="B97" s="57" t="s">
        <v>14</v>
      </c>
      <c r="C97" s="57" t="s">
        <v>15</v>
      </c>
      <c r="D97" s="57" t="s">
        <v>16</v>
      </c>
      <c r="E97" s="47"/>
      <c r="F97" s="82"/>
      <c r="G97" s="82"/>
      <c r="H97" s="82"/>
      <c r="I97" s="82"/>
      <c r="J97" s="29">
        <v>0.05</v>
      </c>
      <c r="K97" s="30">
        <v>0.05</v>
      </c>
      <c r="L97" s="87">
        <f t="shared" si="8"/>
        <v>0</v>
      </c>
      <c r="M97" s="87">
        <f t="shared" si="9"/>
        <v>0</v>
      </c>
      <c r="N97" s="87">
        <f t="shared" si="10"/>
        <v>0</v>
      </c>
      <c r="O97" s="87">
        <f t="shared" si="11"/>
        <v>0</v>
      </c>
      <c r="P97" s="156"/>
      <c r="Q97" s="156"/>
      <c r="R97" s="156"/>
      <c r="S97" s="156"/>
    </row>
    <row r="98" spans="1:19" s="33" customFormat="1" ht="38.25">
      <c r="A98" s="171"/>
      <c r="B98" s="57" t="s">
        <v>17</v>
      </c>
      <c r="C98" s="58" t="s">
        <v>18</v>
      </c>
      <c r="D98" s="59" t="s">
        <v>19</v>
      </c>
      <c r="E98" s="5"/>
      <c r="F98" s="82"/>
      <c r="G98" s="82"/>
      <c r="H98" s="82"/>
      <c r="I98" s="82"/>
      <c r="J98" s="29">
        <v>0.02</v>
      </c>
      <c r="K98" s="30">
        <v>0.02</v>
      </c>
      <c r="L98" s="87">
        <f t="shared" si="8"/>
        <v>0</v>
      </c>
      <c r="M98" s="87">
        <f t="shared" si="9"/>
        <v>0</v>
      </c>
      <c r="N98" s="87">
        <f t="shared" si="10"/>
        <v>0</v>
      </c>
      <c r="O98" s="87">
        <f t="shared" si="11"/>
        <v>0</v>
      </c>
      <c r="P98" s="156"/>
      <c r="Q98" s="156"/>
      <c r="R98" s="156"/>
      <c r="S98" s="156"/>
    </row>
    <row r="99" spans="1:19" s="33" customFormat="1" ht="14.25" customHeight="1">
      <c r="A99" s="182" t="s">
        <v>77</v>
      </c>
      <c r="B99" s="60" t="s">
        <v>78</v>
      </c>
      <c r="C99" s="61" t="s">
        <v>79</v>
      </c>
      <c r="D99" s="62" t="s">
        <v>143</v>
      </c>
      <c r="E99" s="48" t="s">
        <v>183</v>
      </c>
      <c r="F99" s="81">
        <v>0</v>
      </c>
      <c r="G99" s="81">
        <v>0</v>
      </c>
      <c r="H99" s="81">
        <v>0</v>
      </c>
      <c r="I99" s="81">
        <v>0</v>
      </c>
      <c r="J99" s="29">
        <v>0.85</v>
      </c>
      <c r="K99" s="30">
        <v>0.85</v>
      </c>
      <c r="L99" s="87">
        <f t="shared" si="8"/>
        <v>0</v>
      </c>
      <c r="M99" s="87">
        <f t="shared" si="9"/>
        <v>0</v>
      </c>
      <c r="N99" s="87">
        <f t="shared" si="10"/>
        <v>0</v>
      </c>
      <c r="O99" s="87">
        <f t="shared" si="11"/>
        <v>0</v>
      </c>
      <c r="P99" s="156">
        <f>SUM(L99:L100)</f>
        <v>0</v>
      </c>
      <c r="Q99" s="156">
        <f>SUM(M99:M100)</f>
        <v>0</v>
      </c>
      <c r="R99" s="156">
        <f>SUM(N99:N100)</f>
        <v>0</v>
      </c>
      <c r="S99" s="156">
        <f>SUM(O99:O100)</f>
        <v>0</v>
      </c>
    </row>
    <row r="100" spans="1:19" s="33" customFormat="1" ht="12.75">
      <c r="A100" s="183"/>
      <c r="B100" s="60" t="s">
        <v>80</v>
      </c>
      <c r="C100" s="60" t="s">
        <v>81</v>
      </c>
      <c r="D100" s="63" t="s">
        <v>144</v>
      </c>
      <c r="E100" s="49"/>
      <c r="F100" s="82"/>
      <c r="G100" s="82"/>
      <c r="H100" s="82"/>
      <c r="I100" s="82"/>
      <c r="J100" s="29">
        <v>0.15</v>
      </c>
      <c r="K100" s="30">
        <v>0.15</v>
      </c>
      <c r="L100" s="87">
        <f t="shared" si="8"/>
        <v>0</v>
      </c>
      <c r="M100" s="87">
        <f t="shared" si="9"/>
        <v>0</v>
      </c>
      <c r="N100" s="87">
        <f t="shared" si="10"/>
        <v>0</v>
      </c>
      <c r="O100" s="87">
        <f t="shared" si="11"/>
        <v>0</v>
      </c>
      <c r="P100" s="156"/>
      <c r="Q100" s="156"/>
      <c r="R100" s="156"/>
      <c r="S100" s="156"/>
    </row>
    <row r="101" spans="1:19" s="33" customFormat="1" ht="13.5" thickBot="1">
      <c r="A101" s="38"/>
      <c r="B101" s="39"/>
      <c r="C101" s="39"/>
      <c r="D101" s="38"/>
      <c r="E101" s="38"/>
      <c r="F101" s="66"/>
      <c r="G101" s="66"/>
      <c r="H101" s="66"/>
      <c r="I101" s="66"/>
      <c r="J101" s="41"/>
      <c r="K101" s="41"/>
      <c r="L101" s="86"/>
      <c r="M101" s="86"/>
      <c r="N101" s="86"/>
      <c r="O101" s="86"/>
      <c r="P101" s="89"/>
      <c r="Q101" s="89"/>
      <c r="R101" s="89"/>
      <c r="S101" s="89"/>
    </row>
    <row r="102" spans="1:9" ht="14.25" customHeight="1" thickBot="1">
      <c r="A102" s="7"/>
      <c r="B102" s="7"/>
      <c r="C102" s="7"/>
      <c r="D102" s="75" t="s">
        <v>227</v>
      </c>
      <c r="E102" s="40"/>
      <c r="F102" s="153">
        <f>ROUND(SUM(F109:I109),3)</f>
        <v>0</v>
      </c>
      <c r="G102" s="154"/>
      <c r="H102" s="7"/>
      <c r="I102" s="7"/>
    </row>
    <row r="103" spans="1:9" ht="4.5" customHeight="1">
      <c r="A103" s="7"/>
      <c r="B103" s="7"/>
      <c r="C103" s="7"/>
      <c r="D103" s="7"/>
      <c r="E103" s="7"/>
      <c r="F103" s="7"/>
      <c r="G103" s="7"/>
      <c r="H103" s="7"/>
      <c r="I103" s="7"/>
    </row>
    <row r="104" spans="1:11" ht="39" customHeight="1">
      <c r="A104" s="7"/>
      <c r="B104" s="7"/>
      <c r="C104" s="7"/>
      <c r="D104" s="118" t="s">
        <v>226</v>
      </c>
      <c r="E104" s="118"/>
      <c r="F104" s="118"/>
      <c r="G104" s="118"/>
      <c r="H104" s="118"/>
      <c r="I104" s="118"/>
      <c r="J104" s="118"/>
      <c r="K104" s="118"/>
    </row>
    <row r="105" spans="1:9" ht="12.75">
      <c r="A105" s="7"/>
      <c r="B105" s="7"/>
      <c r="C105" s="7"/>
      <c r="D105" s="7"/>
      <c r="E105" s="7"/>
      <c r="F105" s="7"/>
      <c r="G105" s="7"/>
      <c r="H105" s="7"/>
      <c r="I105" s="7"/>
    </row>
    <row r="106" spans="1:13" s="8" customFormat="1" ht="12.75" hidden="1">
      <c r="A106" s="6"/>
      <c r="B106" s="6"/>
      <c r="C106" s="6"/>
      <c r="D106" s="6" t="s">
        <v>42</v>
      </c>
      <c r="E106" s="6"/>
      <c r="F106" s="5">
        <v>12</v>
      </c>
      <c r="G106" s="5"/>
      <c r="H106" s="5">
        <v>24</v>
      </c>
      <c r="I106" s="5"/>
      <c r="J106" s="6"/>
      <c r="K106" s="5"/>
      <c r="L106" s="5"/>
      <c r="M106" s="5"/>
    </row>
    <row r="107" spans="1:9" ht="12.75" hidden="1">
      <c r="A107" s="7"/>
      <c r="B107" s="7"/>
      <c r="C107" s="36"/>
      <c r="D107" s="36" t="s">
        <v>43</v>
      </c>
      <c r="E107" s="36"/>
      <c r="F107" s="88">
        <f>PRODUCT(P$16:P64)*F65+SUM(P71:P100)</f>
        <v>0</v>
      </c>
      <c r="G107" s="88">
        <f>PRODUCT(Q$16:Q64)*G65+SUM(Q71:Q100)</f>
        <v>0</v>
      </c>
      <c r="H107" s="88">
        <f>PRODUCT(R$16:R64)*H65+SUM(R71:R100)</f>
        <v>0</v>
      </c>
      <c r="I107" s="88">
        <f>PRODUCT(S$16:S64)*I65+SUM(S71:S100)</f>
        <v>0</v>
      </c>
    </row>
    <row r="108" spans="1:9" ht="12.75" hidden="1">
      <c r="A108" s="7"/>
      <c r="B108" s="7"/>
      <c r="C108" s="20"/>
      <c r="D108" s="36" t="s">
        <v>44</v>
      </c>
      <c r="E108" s="36"/>
      <c r="F108" s="88">
        <f>F107*J$15</f>
        <v>0</v>
      </c>
      <c r="G108" s="88">
        <f>G107*J$15</f>
        <v>0</v>
      </c>
      <c r="H108" s="88">
        <f>H107*K$15</f>
        <v>0</v>
      </c>
      <c r="I108" s="88">
        <f>I107*K$15</f>
        <v>0</v>
      </c>
    </row>
    <row r="109" spans="1:9" ht="12.75" hidden="1">
      <c r="A109" s="7"/>
      <c r="B109" s="7"/>
      <c r="C109" s="36"/>
      <c r="D109" s="36" t="s">
        <v>45</v>
      </c>
      <c r="E109" s="36"/>
      <c r="F109" s="88">
        <f>(F108*F106+G108)/F106</f>
        <v>0</v>
      </c>
      <c r="G109" s="88"/>
      <c r="H109" s="88">
        <f>(H108*H106+I108)/H106</f>
        <v>0</v>
      </c>
      <c r="I109" s="88"/>
    </row>
  </sheetData>
  <sheetProtection password="FB4F" sheet="1" objects="1" scenarios="1" selectLockedCells="1" autoFilter="0"/>
  <mergeCells count="83">
    <mergeCell ref="Q99:Q100"/>
    <mergeCell ref="R99:R100"/>
    <mergeCell ref="S99:S100"/>
    <mergeCell ref="R16:R49"/>
    <mergeCell ref="S16:S49"/>
    <mergeCell ref="R50:R58"/>
    <mergeCell ref="S50:S58"/>
    <mergeCell ref="R59:R64"/>
    <mergeCell ref="S59:S64"/>
    <mergeCell ref="Q84:Q94"/>
    <mergeCell ref="L68:O68"/>
    <mergeCell ref="P68:S68"/>
    <mergeCell ref="A99:A100"/>
    <mergeCell ref="R71:R83"/>
    <mergeCell ref="S71:S83"/>
    <mergeCell ref="P95:P98"/>
    <mergeCell ref="Q95:Q98"/>
    <mergeCell ref="R95:R98"/>
    <mergeCell ref="S95:S98"/>
    <mergeCell ref="P84:P94"/>
    <mergeCell ref="R84:R94"/>
    <mergeCell ref="N69:O69"/>
    <mergeCell ref="R69:S69"/>
    <mergeCell ref="A95:A98"/>
    <mergeCell ref="A84:A94"/>
    <mergeCell ref="S84:S94"/>
    <mergeCell ref="P13:S13"/>
    <mergeCell ref="F14:G14"/>
    <mergeCell ref="H14:I14"/>
    <mergeCell ref="A71:A83"/>
    <mergeCell ref="E68:E70"/>
    <mergeCell ref="P69:Q69"/>
    <mergeCell ref="P71:P83"/>
    <mergeCell ref="F69:G69"/>
    <mergeCell ref="H69:I69"/>
    <mergeCell ref="L69:M69"/>
    <mergeCell ref="A59:A64"/>
    <mergeCell ref="A16:A49"/>
    <mergeCell ref="F68:I68"/>
    <mergeCell ref="J68:K68"/>
    <mergeCell ref="B68:B69"/>
    <mergeCell ref="C68:C69"/>
    <mergeCell ref="P14:Q14"/>
    <mergeCell ref="F102:G102"/>
    <mergeCell ref="P16:P49"/>
    <mergeCell ref="Q16:Q49"/>
    <mergeCell ref="Q71:Q83"/>
    <mergeCell ref="P59:P64"/>
    <mergeCell ref="Q59:Q64"/>
    <mergeCell ref="P50:P58"/>
    <mergeCell ref="Q50:Q58"/>
    <mergeCell ref="P99:P100"/>
    <mergeCell ref="A10:B10"/>
    <mergeCell ref="L14:M14"/>
    <mergeCell ref="N14:O14"/>
    <mergeCell ref="C10:I10"/>
    <mergeCell ref="E13:E15"/>
    <mergeCell ref="B13:B14"/>
    <mergeCell ref="C13:C14"/>
    <mergeCell ref="A7:B7"/>
    <mergeCell ref="C7:I7"/>
    <mergeCell ref="R14:S14"/>
    <mergeCell ref="F13:I13"/>
    <mergeCell ref="A8:B8"/>
    <mergeCell ref="C8:I8"/>
    <mergeCell ref="J13:K13"/>
    <mergeCell ref="L13:O13"/>
    <mergeCell ref="A9:B9"/>
    <mergeCell ref="C9:I9"/>
    <mergeCell ref="A5:B5"/>
    <mergeCell ref="C5:I5"/>
    <mergeCell ref="A6:B6"/>
    <mergeCell ref="C6:I6"/>
    <mergeCell ref="D104:K104"/>
    <mergeCell ref="A50:A58"/>
    <mergeCell ref="A1:B1"/>
    <mergeCell ref="C1:I1"/>
    <mergeCell ref="A2:B2"/>
    <mergeCell ref="C2:I2"/>
    <mergeCell ref="A3:B3"/>
    <mergeCell ref="C3:I3"/>
    <mergeCell ref="A4:B4"/>
    <mergeCell ref="C4:I4"/>
  </mergeCells>
  <dataValidations count="3">
    <dataValidation operator="greaterThanOrEqual" allowBlank="1" showInputMessage="1" showErrorMessage="1" errorTitle="Chybně zadaná cena" error="Cena je desetinné číslo větší nebo rovné 0 s tím, že nesmí obsahovat více než 3 desetinná místa." sqref="F101:I101"/>
    <dataValidation type="custom" operator="greaterThanOrEqual" allowBlank="1" showInputMessage="1" showErrorMessage="1" errorTitle="Chybně zadaná cena" error="Cena je desetinné číslo větší nebo rovné 0 s tím, že nesmí obsahovat více než 3 desetinná místa." sqref="F65:I65 F71:I100">
      <formula1>IF(ISNUMBER(F65),AND(F65=ROUND(F65,3),F65&gt;=0),FALSE)</formula1>
    </dataValidation>
    <dataValidation type="custom" operator="greaterThanOrEqual" allowBlank="1" showInputMessage="1" showErrorMessage="1" errorTitle="Chybně zadaný koeficient" error="Koeficient je desetinné číslo větší než 0 s tím, že nesmí obsahovat více než 3 desetinná místa." sqref="F61:I64 F16:I17 F52:I58 F19:I30 F32:I49">
      <formula1>IF(ISNUMBER(F61),AND(F61=ROUND(F61,3),F61&gt;0),FALSE)</formula1>
    </dataValidation>
  </dataValidations>
  <printOptions/>
  <pageMargins left="0.75" right="0.75" top="1" bottom="1" header="0.4921259845" footer="0.4921259845"/>
  <pageSetup fitToHeight="1" fitToWidth="1" horizontalDpi="600" verticalDpi="600" orientation="portrait" paperSize="8" scale="4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stepnicka</cp:lastModifiedBy>
  <cp:lastPrinted>2011-09-05T11:06:50Z</cp:lastPrinted>
  <dcterms:created xsi:type="dcterms:W3CDTF">1900-12-31T23:00:00Z</dcterms:created>
  <dcterms:modified xsi:type="dcterms:W3CDTF">2011-10-25T15:40:47Z</dcterms:modified>
  <cp:category/>
  <cp:version/>
  <cp:contentType/>
  <cp:contentStatus/>
</cp:coreProperties>
</file>