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60"/>
  </bookViews>
  <sheets>
    <sheet name="List1" sheetId="1" r:id="rId1"/>
    <sheet name="List2" sheetId="2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31" i="1"/>
  <c r="G36" i="1"/>
  <c r="H41" i="1" s="1"/>
  <c r="H13" i="1" l="1"/>
  <c r="H15" i="1" s="1"/>
  <c r="G38" i="1" l="1"/>
  <c r="H42" i="1" l="1"/>
  <c r="H23" i="1"/>
  <c r="H27" i="1" s="1"/>
  <c r="H45" i="1" l="1"/>
</calcChain>
</file>

<file path=xl/sharedStrings.xml><?xml version="1.0" encoding="utf-8"?>
<sst xmlns="http://schemas.openxmlformats.org/spreadsheetml/2006/main" count="41" uniqueCount="39">
  <si>
    <t>A</t>
  </si>
  <si>
    <t>1.</t>
  </si>
  <si>
    <t>2.</t>
  </si>
  <si>
    <t>3.</t>
  </si>
  <si>
    <t xml:space="preserve">Délka stáže v instituci EU </t>
  </si>
  <si>
    <t>B</t>
  </si>
  <si>
    <t>EUR</t>
  </si>
  <si>
    <t>C</t>
  </si>
  <si>
    <t>D</t>
  </si>
  <si>
    <t>Vyplňte prosím buňky označené zeleně</t>
  </si>
  <si>
    <t>Jméno vyslaného pracovníka:</t>
  </si>
  <si>
    <t>Vysílající správní úřad:</t>
  </si>
  <si>
    <t>Datum zahájení vyslání</t>
  </si>
  <si>
    <t>Datum ukončení vyslání</t>
  </si>
  <si>
    <t>Celková výše částky za 1 měsíc</t>
  </si>
  <si>
    <t>Aktuální kurz CZK / EUR dle ČNB v den podání žádosti</t>
  </si>
  <si>
    <t>Vyčíslení jednotlivých výdajů:</t>
  </si>
  <si>
    <t xml:space="preserve">Výdaje na sociální a zdravotní odvody </t>
  </si>
  <si>
    <t>Výdaje na odvody do FKSP</t>
  </si>
  <si>
    <t xml:space="preserve">Výdaje související s vysláním: </t>
  </si>
  <si>
    <t>Celkové výdaje v CZK požadované z VPS</t>
  </si>
  <si>
    <t>Přepočítací relace MZV:</t>
  </si>
  <si>
    <t>platná k datu:</t>
  </si>
  <si>
    <t>V doprovodu manžela/manželky bez vlastních příjmů ze zaměstnání nebo samostatně výdělečné činnosti</t>
  </si>
  <si>
    <t>Strop měsíčních výdajů souvisejících s vysláním z VPS:</t>
  </si>
  <si>
    <t>Celkové výdaje související s vysláním</t>
  </si>
  <si>
    <t>k datu:</t>
  </si>
  <si>
    <t>pozn: ověřte na  http://mzv.cz/relace</t>
  </si>
  <si>
    <t>Pomocný výpočet měsíčních výdajů</t>
  </si>
  <si>
    <t>Celková výše výdajů souvisejících s úhradou platu za celý výjezd</t>
  </si>
  <si>
    <t>Celkové výdaje související s vysláním (zaokrouhleno - celé Kč nahoru)</t>
  </si>
  <si>
    <t>Měsíční výdaje související s vysláním (zaokrouhleno - celé Kč nahoru)</t>
  </si>
  <si>
    <t xml:space="preserve">Plat / Průměrná náhrada platu </t>
  </si>
  <si>
    <t xml:space="preserve">Žádost o poskytnutí finančních prostředků určených na úhradu výdajů souvisejících s vysláním zaměstnance 
jako národního experta do instituce EU - Kalkulační list </t>
  </si>
  <si>
    <t>Počet měsíců vyslání:</t>
  </si>
  <si>
    <t>Pomocný výpočet</t>
  </si>
  <si>
    <r>
      <t xml:space="preserve">Délka výjezdu v měsících </t>
    </r>
    <r>
      <rPr>
        <i/>
        <sz val="12"/>
        <color theme="1"/>
        <rFont val="Times New Roman"/>
        <family val="1"/>
        <charset val="238"/>
      </rPr>
      <t>(případně ručně upravte)</t>
    </r>
  </si>
  <si>
    <t>Plat / Průměrná náhrada platu (vyplňte vždy)</t>
  </si>
  <si>
    <t xml:space="preserve">Výdaje související s úhradou platu: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</si>
</sst>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18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i/>
      <sz val="12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rgb="FFFFFF0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2"/>
      <color theme="0" tint="-0.34998626667073579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49" fontId="1" fillId="0" borderId="0" xfId="0" applyNumberFormat="1" applyFont="1" applyBorder="1" applyAlignment="1">
      <alignment horizontal="center" vertical="justify"/>
    </xf>
    <xf numFmtId="0" fontId="0" fillId="0" borderId="0" xfId="0" applyBorder="1"/>
    <xf numFmtId="0" fontId="3" fillId="0" borderId="0" xfId="0" applyFont="1" applyBorder="1" applyAlignment="1"/>
    <xf numFmtId="49" fontId="1" fillId="0" borderId="0" xfId="0" applyNumberFormat="1" applyFont="1" applyBorder="1" applyAlignment="1">
      <alignment vertical="justify"/>
    </xf>
    <xf numFmtId="0" fontId="2" fillId="0" borderId="0" xfId="0" applyFont="1" applyBorder="1" applyAlignment="1"/>
    <xf numFmtId="0" fontId="4" fillId="0" borderId="0" xfId="0" applyFont="1" applyBorder="1"/>
    <xf numFmtId="0" fontId="2" fillId="0" borderId="2" xfId="0" applyFont="1" applyBorder="1" applyAlignment="1"/>
    <xf numFmtId="0" fontId="4" fillId="0" borderId="1" xfId="0" applyFont="1" applyBorder="1"/>
    <xf numFmtId="0" fontId="4" fillId="0" borderId="2" xfId="0" applyFont="1" applyBorder="1"/>
    <xf numFmtId="0" fontId="6" fillId="0" borderId="0" xfId="0" applyFont="1" applyBorder="1"/>
    <xf numFmtId="0" fontId="2" fillId="0" borderId="2" xfId="0" applyFont="1" applyBorder="1"/>
    <xf numFmtId="0" fontId="4" fillId="0" borderId="6" xfId="0" applyFont="1" applyBorder="1"/>
    <xf numFmtId="0" fontId="2" fillId="0" borderId="6" xfId="0" applyFont="1" applyBorder="1"/>
    <xf numFmtId="0" fontId="4" fillId="0" borderId="5" xfId="0" applyFont="1" applyBorder="1"/>
    <xf numFmtId="0" fontId="3" fillId="0" borderId="0" xfId="0" applyFont="1" applyBorder="1"/>
    <xf numFmtId="0" fontId="2" fillId="0" borderId="5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10" xfId="0" applyFont="1" applyBorder="1"/>
    <xf numFmtId="0" fontId="5" fillId="0" borderId="2" xfId="0" applyFont="1" applyBorder="1"/>
    <xf numFmtId="0" fontId="2" fillId="0" borderId="5" xfId="0" applyFont="1" applyFill="1" applyBorder="1"/>
    <xf numFmtId="0" fontId="3" fillId="3" borderId="2" xfId="0" applyFont="1" applyFill="1" applyBorder="1" applyAlignment="1"/>
    <xf numFmtId="0" fontId="2" fillId="3" borderId="2" xfId="0" applyFont="1" applyFill="1" applyBorder="1" applyAlignment="1"/>
    <xf numFmtId="0" fontId="3" fillId="3" borderId="2" xfId="0" applyFont="1" applyFill="1" applyBorder="1"/>
    <xf numFmtId="0" fontId="4" fillId="3" borderId="2" xfId="0" applyFont="1" applyFill="1" applyBorder="1"/>
    <xf numFmtId="0" fontId="7" fillId="3" borderId="2" xfId="0" applyFont="1" applyFill="1" applyBorder="1"/>
    <xf numFmtId="0" fontId="9" fillId="4" borderId="3" xfId="0" applyFont="1" applyFill="1" applyBorder="1"/>
    <xf numFmtId="0" fontId="2" fillId="0" borderId="0" xfId="0" applyFont="1" applyBorder="1"/>
    <xf numFmtId="0" fontId="4" fillId="0" borderId="8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14" fontId="2" fillId="5" borderId="6" xfId="0" applyNumberFormat="1" applyFont="1" applyFill="1" applyBorder="1" applyAlignment="1"/>
    <xf numFmtId="0" fontId="3" fillId="5" borderId="0" xfId="0" applyFont="1" applyFill="1" applyBorder="1" applyAlignment="1">
      <alignment horizontal="left"/>
    </xf>
    <xf numFmtId="0" fontId="10" fillId="0" borderId="0" xfId="0" applyFont="1" applyBorder="1" applyAlignment="1"/>
    <xf numFmtId="0" fontId="10" fillId="0" borderId="0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justify"/>
    </xf>
    <xf numFmtId="0" fontId="4" fillId="6" borderId="0" xfId="0" applyFont="1" applyFill="1" applyBorder="1"/>
    <xf numFmtId="0" fontId="0" fillId="2" borderId="12" xfId="0" applyFill="1" applyBorder="1"/>
    <xf numFmtId="49" fontId="1" fillId="2" borderId="13" xfId="0" applyNumberFormat="1" applyFont="1" applyFill="1" applyBorder="1" applyAlignment="1">
      <alignment vertical="justify"/>
    </xf>
    <xf numFmtId="49" fontId="1" fillId="2" borderId="14" xfId="0" applyNumberFormat="1" applyFont="1" applyFill="1" applyBorder="1" applyAlignment="1">
      <alignment vertical="justify"/>
    </xf>
    <xf numFmtId="49" fontId="1" fillId="0" borderId="15" xfId="0" applyNumberFormat="1" applyFont="1" applyBorder="1" applyAlignment="1">
      <alignment horizontal="center" vertical="justify"/>
    </xf>
    <xf numFmtId="49" fontId="1" fillId="0" borderId="16" xfId="0" applyNumberFormat="1" applyFont="1" applyBorder="1" applyAlignment="1">
      <alignment horizontal="center" vertical="justify"/>
    </xf>
    <xf numFmtId="49" fontId="1" fillId="0" borderId="17" xfId="0" applyNumberFormat="1" applyFont="1" applyBorder="1" applyAlignment="1">
      <alignment horizontal="center" vertical="justify"/>
    </xf>
    <xf numFmtId="49" fontId="1" fillId="0" borderId="19" xfId="0" applyNumberFormat="1" applyFont="1" applyBorder="1" applyAlignment="1">
      <alignment horizontal="center" vertical="justify"/>
    </xf>
    <xf numFmtId="0" fontId="2" fillId="0" borderId="17" xfId="0" applyFont="1" applyBorder="1" applyAlignment="1"/>
    <xf numFmtId="0" fontId="7" fillId="5" borderId="19" xfId="0" applyFont="1" applyFill="1" applyBorder="1" applyAlignment="1">
      <alignment horizontal="left"/>
    </xf>
    <xf numFmtId="0" fontId="2" fillId="0" borderId="19" xfId="0" applyFont="1" applyBorder="1" applyAlignment="1"/>
    <xf numFmtId="0" fontId="3" fillId="3" borderId="15" xfId="0" applyFont="1" applyFill="1" applyBorder="1" applyAlignment="1">
      <alignment horizontal="center"/>
    </xf>
    <xf numFmtId="0" fontId="2" fillId="3" borderId="20" xfId="0" applyFont="1" applyFill="1" applyBorder="1" applyAlignment="1"/>
    <xf numFmtId="0" fontId="3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17" xfId="0" applyFont="1" applyBorder="1"/>
    <xf numFmtId="0" fontId="2" fillId="0" borderId="18" xfId="0" applyFont="1" applyBorder="1" applyAlignment="1">
      <alignment horizontal="center"/>
    </xf>
    <xf numFmtId="0" fontId="6" fillId="0" borderId="21" xfId="0" applyFont="1" applyBorder="1"/>
    <xf numFmtId="0" fontId="11" fillId="3" borderId="20" xfId="0" applyFont="1" applyFill="1" applyBorder="1"/>
    <xf numFmtId="0" fontId="4" fillId="0" borderId="19" xfId="0" applyFont="1" applyBorder="1"/>
    <xf numFmtId="0" fontId="12" fillId="0" borderId="17" xfId="0" applyFont="1" applyBorder="1"/>
    <xf numFmtId="0" fontId="7" fillId="0" borderId="0" xfId="0" applyFont="1" applyBorder="1"/>
    <xf numFmtId="0" fontId="9" fillId="4" borderId="22" xfId="0" applyFont="1" applyFill="1" applyBorder="1" applyAlignment="1">
      <alignment horizontal="center"/>
    </xf>
    <xf numFmtId="0" fontId="6" fillId="4" borderId="23" xfId="0" applyFont="1" applyFill="1" applyBorder="1"/>
    <xf numFmtId="0" fontId="0" fillId="0" borderId="19" xfId="0" applyBorder="1"/>
    <xf numFmtId="0" fontId="0" fillId="0" borderId="17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7" fillId="0" borderId="17" xfId="0" applyFont="1" applyFill="1" applyBorder="1" applyAlignment="1">
      <alignment horizontal="left"/>
    </xf>
    <xf numFmtId="14" fontId="8" fillId="0" borderId="17" xfId="0" applyNumberFormat="1" applyFont="1" applyFill="1" applyBorder="1" applyAlignment="1">
      <alignment horizontal="left"/>
    </xf>
    <xf numFmtId="0" fontId="2" fillId="5" borderId="19" xfId="0" applyFont="1" applyFill="1" applyBorder="1"/>
    <xf numFmtId="0" fontId="4" fillId="5" borderId="0" xfId="0" applyFont="1" applyFill="1" applyBorder="1"/>
    <xf numFmtId="0" fontId="6" fillId="5" borderId="0" xfId="0" applyFont="1" applyFill="1" applyBorder="1"/>
    <xf numFmtId="0" fontId="6" fillId="0" borderId="2" xfId="0" applyFont="1" applyBorder="1"/>
    <xf numFmtId="14" fontId="7" fillId="0" borderId="0" xfId="0" applyNumberFormat="1" applyFont="1" applyBorder="1"/>
    <xf numFmtId="0" fontId="7" fillId="6" borderId="0" xfId="0" applyFont="1" applyFill="1" applyBorder="1"/>
    <xf numFmtId="0" fontId="8" fillId="0" borderId="0" xfId="0" applyFont="1" applyBorder="1"/>
    <xf numFmtId="0" fontId="4" fillId="6" borderId="5" xfId="0" applyFont="1" applyFill="1" applyBorder="1"/>
    <xf numFmtId="0" fontId="4" fillId="6" borderId="2" xfId="0" applyFont="1" applyFill="1" applyBorder="1"/>
    <xf numFmtId="164" fontId="6" fillId="0" borderId="17" xfId="0" applyNumberFormat="1" applyFont="1" applyBorder="1"/>
    <xf numFmtId="44" fontId="2" fillId="5" borderId="4" xfId="0" applyNumberFormat="1" applyFont="1" applyFill="1" applyBorder="1"/>
    <xf numFmtId="44" fontId="2" fillId="2" borderId="11" xfId="0" applyNumberFormat="1" applyFont="1" applyFill="1" applyBorder="1"/>
    <xf numFmtId="43" fontId="7" fillId="0" borderId="0" xfId="0" applyNumberFormat="1" applyFont="1" applyBorder="1"/>
    <xf numFmtId="0" fontId="3" fillId="4" borderId="3" xfId="0" applyFont="1" applyFill="1" applyBorder="1"/>
    <xf numFmtId="2" fontId="14" fillId="2" borderId="4" xfId="0" applyNumberFormat="1" applyFont="1" applyFill="1" applyBorder="1" applyAlignment="1">
      <alignment horizontal="right"/>
    </xf>
    <xf numFmtId="2" fontId="14" fillId="0" borderId="0" xfId="0" applyNumberFormat="1" applyFont="1" applyBorder="1"/>
    <xf numFmtId="44" fontId="14" fillId="2" borderId="4" xfId="0" applyNumberFormat="1" applyFont="1" applyFill="1" applyBorder="1"/>
    <xf numFmtId="4" fontId="14" fillId="0" borderId="6" xfId="0" applyNumberFormat="1" applyFont="1" applyBorder="1" applyAlignment="1">
      <alignment horizontal="right"/>
    </xf>
    <xf numFmtId="43" fontId="14" fillId="0" borderId="2" xfId="0" applyNumberFormat="1" applyFont="1" applyBorder="1" applyAlignment="1">
      <alignment horizontal="right"/>
    </xf>
    <xf numFmtId="0" fontId="4" fillId="0" borderId="4" xfId="0" applyFont="1" applyBorder="1"/>
    <xf numFmtId="0" fontId="2" fillId="5" borderId="4" xfId="0" applyFont="1" applyFill="1" applyBorder="1"/>
    <xf numFmtId="14" fontId="8" fillId="5" borderId="4" xfId="0" applyNumberFormat="1" applyFont="1" applyFill="1" applyBorder="1" applyAlignment="1">
      <alignment horizontal="center"/>
    </xf>
    <xf numFmtId="44" fontId="15" fillId="0" borderId="6" xfId="0" applyNumberFormat="1" applyFont="1" applyBorder="1" applyAlignment="1">
      <alignment horizontal="right"/>
    </xf>
    <xf numFmtId="44" fontId="14" fillId="2" borderId="6" xfId="0" applyNumberFormat="1" applyFont="1" applyFill="1" applyBorder="1"/>
    <xf numFmtId="0" fontId="15" fillId="0" borderId="0" xfId="0" applyFont="1" applyBorder="1"/>
    <xf numFmtId="44" fontId="16" fillId="4" borderId="3" xfId="0" applyNumberFormat="1" applyFont="1" applyFill="1" applyBorder="1"/>
    <xf numFmtId="0" fontId="17" fillId="0" borderId="0" xfId="0" applyFont="1" applyBorder="1" applyAlignment="1"/>
    <xf numFmtId="0" fontId="17" fillId="0" borderId="0" xfId="0" applyNumberFormat="1" applyFont="1" applyFill="1" applyBorder="1" applyAlignment="1">
      <alignment horizontal="right"/>
    </xf>
    <xf numFmtId="44" fontId="2" fillId="5" borderId="4" xfId="0" applyNumberFormat="1" applyFont="1" applyFill="1" applyBorder="1" applyAlignment="1">
      <alignment horizontal="right"/>
    </xf>
    <xf numFmtId="44" fontId="2" fillId="2" borderId="4" xfId="0" applyNumberFormat="1" applyFont="1" applyFill="1" applyBorder="1" applyAlignment="1">
      <alignment horizontal="right"/>
    </xf>
    <xf numFmtId="0" fontId="3" fillId="0" borderId="1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1" fillId="2" borderId="13" xfId="0" applyNumberFormat="1" applyFont="1" applyFill="1" applyBorder="1" applyAlignment="1">
      <alignment horizontal="center" vertical="justify" wrapText="1"/>
    </xf>
    <xf numFmtId="49" fontId="1" fillId="2" borderId="13" xfId="0" applyNumberFormat="1" applyFont="1" applyFill="1" applyBorder="1" applyAlignment="1">
      <alignment horizontal="center" vertical="justify"/>
    </xf>
    <xf numFmtId="49" fontId="2" fillId="2" borderId="15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left" vertical="center"/>
    </xf>
    <xf numFmtId="49" fontId="2" fillId="2" borderId="18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10" xfId="0" applyNumberFormat="1" applyFont="1" applyFill="1" applyBorder="1" applyAlignment="1">
      <alignment horizontal="left" vertical="center"/>
    </xf>
    <xf numFmtId="49" fontId="2" fillId="5" borderId="5" xfId="0" applyNumberFormat="1" applyFont="1" applyFill="1" applyBorder="1" applyAlignment="1">
      <alignment horizontal="left" vertical="center" wrapText="1"/>
    </xf>
    <xf numFmtId="49" fontId="1" fillId="5" borderId="2" xfId="0" applyNumberFormat="1" applyFont="1" applyFill="1" applyBorder="1" applyAlignment="1">
      <alignment horizontal="left" vertical="center" wrapText="1"/>
    </xf>
    <xf numFmtId="49" fontId="1" fillId="5" borderId="6" xfId="0" applyNumberFormat="1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$I$30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checked="Checked" fmlaLink="$I$32" lockText="1" noThreeD="1"/>
</file>

<file path=xl/ctrlProps/ctrlProp4.xml><?xml version="1.0" encoding="utf-8"?>
<formControlPr xmlns="http://schemas.microsoft.com/office/spreadsheetml/2009/9/main" objectType="Radio" firstButton="1" fmlaLink="$I$18" lockText="1" noThreeD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857250</xdr:colOff>
          <xdr:row>29</xdr:row>
          <xdr:rowOff>9525</xdr:rowOff>
        </xdr:from>
        <xdr:to>
          <xdr:col>5</xdr:col>
          <xdr:colOff>1628775</xdr:colOff>
          <xdr:row>29</xdr:row>
          <xdr:rowOff>228600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29</xdr:row>
          <xdr:rowOff>9525</xdr:rowOff>
        </xdr:from>
        <xdr:to>
          <xdr:col>6</xdr:col>
          <xdr:colOff>1114425</xdr:colOff>
          <xdr:row>29</xdr:row>
          <xdr:rowOff>228600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30</xdr:row>
          <xdr:rowOff>209550</xdr:rowOff>
        </xdr:from>
        <xdr:to>
          <xdr:col>1</xdr:col>
          <xdr:colOff>533400</xdr:colOff>
          <xdr:row>32</xdr:row>
          <xdr:rowOff>95250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1276350</xdr:colOff>
          <xdr:row>16</xdr:row>
          <xdr:rowOff>180975</xdr:rowOff>
        </xdr:from>
        <xdr:to>
          <xdr:col>6</xdr:col>
          <xdr:colOff>695325</xdr:colOff>
          <xdr:row>18</xdr:row>
          <xdr:rowOff>19050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16</xdr:row>
          <xdr:rowOff>190500</xdr:rowOff>
        </xdr:from>
        <xdr:to>
          <xdr:col>7</xdr:col>
          <xdr:colOff>400050</xdr:colOff>
          <xdr:row>18</xdr:row>
          <xdr:rowOff>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819150</xdr:colOff>
          <xdr:row>28</xdr:row>
          <xdr:rowOff>200025</xdr:rowOff>
        </xdr:from>
        <xdr:to>
          <xdr:col>7</xdr:col>
          <xdr:colOff>752475</xdr:colOff>
          <xdr:row>30</xdr:row>
          <xdr:rowOff>9525</xdr:rowOff>
        </xdr:to>
        <xdr:sp macro="" textlink="">
          <xdr:nvSpPr>
            <xdr:cNvPr id="1032" name="Group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1019175</xdr:colOff>
          <xdr:row>17</xdr:row>
          <xdr:rowOff>0</xdr:rowOff>
        </xdr:from>
        <xdr:to>
          <xdr:col>7</xdr:col>
          <xdr:colOff>1076325</xdr:colOff>
          <xdr:row>18</xdr:row>
          <xdr:rowOff>9525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abSelected="1" view="pageLayout" zoomScale="85" zoomScaleNormal="100" zoomScalePageLayoutView="85" workbookViewId="0">
      <selection activeCell="I20" sqref="I20"/>
    </sheetView>
  </sheetViews>
  <sheetFormatPr defaultRowHeight="15" x14ac:dyDescent="0.25"/>
  <cols>
    <col min="1" max="1" width="2.7109375" customWidth="1"/>
    <col min="2" max="2" width="7.7109375" customWidth="1"/>
    <col min="3" max="3" width="3.140625" customWidth="1"/>
    <col min="5" max="5" width="11.42578125" customWidth="1"/>
    <col min="6" max="6" width="28.5703125" customWidth="1"/>
    <col min="7" max="7" width="16.42578125" customWidth="1"/>
    <col min="8" max="8" width="25.7109375" customWidth="1"/>
    <col min="9" max="9" width="14" customWidth="1"/>
    <col min="10" max="10" width="2.7109375" customWidth="1"/>
    <col min="13" max="13" width="3.42578125" customWidth="1"/>
  </cols>
  <sheetData>
    <row r="1" spans="1:13" ht="19.5" customHeight="1" thickBot="1" x14ac:dyDescent="0.3">
      <c r="B1" s="2"/>
      <c r="C1" s="2"/>
      <c r="D1" s="2"/>
      <c r="E1" s="2"/>
      <c r="F1" s="2"/>
      <c r="G1" s="2"/>
      <c r="H1" s="2"/>
      <c r="I1" s="2"/>
    </row>
    <row r="2" spans="1:13" ht="75" customHeight="1" x14ac:dyDescent="0.25">
      <c r="A2" s="2"/>
      <c r="B2" s="38"/>
      <c r="C2" s="39"/>
      <c r="D2" s="100" t="s">
        <v>33</v>
      </c>
      <c r="E2" s="101"/>
      <c r="F2" s="101"/>
      <c r="G2" s="101"/>
      <c r="H2" s="101"/>
      <c r="I2" s="40"/>
      <c r="J2" s="4"/>
      <c r="K2" s="4"/>
      <c r="L2" s="4"/>
      <c r="M2" s="4"/>
    </row>
    <row r="3" spans="1:13" ht="18" customHeight="1" x14ac:dyDescent="0.25">
      <c r="A3" s="2"/>
      <c r="B3" s="41"/>
      <c r="C3" s="36"/>
      <c r="D3" s="36"/>
      <c r="E3" s="36"/>
      <c r="F3" s="36"/>
      <c r="G3" s="36"/>
      <c r="H3" s="36"/>
      <c r="I3" s="42"/>
      <c r="J3" s="1"/>
      <c r="K3" s="1"/>
      <c r="L3" s="1"/>
      <c r="M3" s="1"/>
    </row>
    <row r="4" spans="1:13" ht="18" customHeight="1" x14ac:dyDescent="0.25">
      <c r="A4" s="2"/>
      <c r="B4" s="102" t="s">
        <v>10</v>
      </c>
      <c r="C4" s="103"/>
      <c r="D4" s="103"/>
      <c r="E4" s="104"/>
      <c r="F4" s="108"/>
      <c r="G4" s="109"/>
      <c r="H4" s="110"/>
      <c r="I4" s="43"/>
      <c r="J4" s="1"/>
      <c r="K4" s="1"/>
      <c r="L4" s="1"/>
      <c r="M4" s="1"/>
    </row>
    <row r="5" spans="1:13" ht="18" customHeight="1" x14ac:dyDescent="0.25">
      <c r="A5" s="2"/>
      <c r="B5" s="105" t="s">
        <v>11</v>
      </c>
      <c r="C5" s="106"/>
      <c r="D5" s="106"/>
      <c r="E5" s="107"/>
      <c r="F5" s="108"/>
      <c r="G5" s="109"/>
      <c r="H5" s="110"/>
      <c r="I5" s="43"/>
      <c r="J5" s="1"/>
      <c r="K5" s="1"/>
      <c r="L5" s="1"/>
      <c r="M5" s="1"/>
    </row>
    <row r="6" spans="1:13" ht="18" customHeight="1" x14ac:dyDescent="0.25">
      <c r="A6" s="2"/>
      <c r="B6" s="44"/>
      <c r="C6" s="1"/>
      <c r="D6" s="1"/>
      <c r="E6" s="1"/>
      <c r="F6" s="1"/>
      <c r="G6" s="1"/>
      <c r="H6" s="1"/>
      <c r="I6" s="43"/>
      <c r="J6" s="1"/>
      <c r="K6" s="1"/>
      <c r="L6" s="1"/>
      <c r="M6" s="1"/>
    </row>
    <row r="7" spans="1:13" ht="18.75" x14ac:dyDescent="0.3">
      <c r="A7" s="2"/>
      <c r="B7" s="98" t="s">
        <v>16</v>
      </c>
      <c r="C7" s="99"/>
      <c r="D7" s="99"/>
      <c r="E7" s="99"/>
      <c r="F7" s="99"/>
      <c r="G7" s="2"/>
      <c r="H7" s="35"/>
      <c r="I7" s="45"/>
      <c r="J7" s="3"/>
      <c r="K7" s="3"/>
      <c r="L7" s="3"/>
      <c r="M7" s="3"/>
    </row>
    <row r="8" spans="1:13" ht="22.5" customHeight="1" x14ac:dyDescent="0.3">
      <c r="A8" s="2"/>
      <c r="B8" s="46" t="s">
        <v>9</v>
      </c>
      <c r="C8" s="33"/>
      <c r="D8" s="33"/>
      <c r="E8" s="33"/>
      <c r="F8" s="33"/>
      <c r="G8" s="34"/>
      <c r="H8" s="5"/>
      <c r="I8" s="45"/>
      <c r="J8" s="3"/>
      <c r="K8" s="3"/>
      <c r="L8" s="3"/>
      <c r="M8" s="3"/>
    </row>
    <row r="9" spans="1:13" ht="15.75" customHeight="1" x14ac:dyDescent="0.3">
      <c r="A9" s="2"/>
      <c r="B9" s="47"/>
      <c r="C9" s="5"/>
      <c r="D9" s="5"/>
      <c r="E9" s="5"/>
      <c r="F9" s="5"/>
      <c r="G9" s="5"/>
      <c r="H9" s="5"/>
      <c r="I9" s="45"/>
      <c r="J9" s="3"/>
      <c r="K9" s="3"/>
      <c r="L9" s="3"/>
      <c r="M9" s="3"/>
    </row>
    <row r="10" spans="1:13" ht="15.75" customHeight="1" x14ac:dyDescent="0.3">
      <c r="A10" s="2"/>
      <c r="B10" s="48" t="s">
        <v>0</v>
      </c>
      <c r="C10" s="22" t="s">
        <v>4</v>
      </c>
      <c r="D10" s="22"/>
      <c r="E10" s="22"/>
      <c r="F10" s="23"/>
      <c r="G10" s="23"/>
      <c r="H10" s="23"/>
      <c r="I10" s="49"/>
      <c r="J10" s="3"/>
      <c r="K10" s="3"/>
      <c r="L10" s="3"/>
      <c r="M10" s="3"/>
    </row>
    <row r="11" spans="1:13" ht="15.75" customHeight="1" x14ac:dyDescent="0.3">
      <c r="A11" s="2"/>
      <c r="B11" s="50"/>
      <c r="C11" s="29" t="s">
        <v>12</v>
      </c>
      <c r="D11" s="30"/>
      <c r="E11" s="30"/>
      <c r="F11" s="7"/>
      <c r="G11" s="31"/>
      <c r="H11" s="32">
        <v>42736</v>
      </c>
      <c r="I11" s="45"/>
      <c r="J11" s="3"/>
      <c r="K11" s="3"/>
      <c r="L11" s="3"/>
      <c r="M11" s="3"/>
    </row>
    <row r="12" spans="1:13" ht="15.75" customHeight="1" x14ac:dyDescent="0.3">
      <c r="A12" s="2"/>
      <c r="B12" s="51"/>
      <c r="C12" s="14" t="s">
        <v>13</v>
      </c>
      <c r="D12" s="7"/>
      <c r="E12" s="7"/>
      <c r="F12" s="7"/>
      <c r="G12" s="31"/>
      <c r="H12" s="32">
        <v>43100</v>
      </c>
      <c r="I12" s="45"/>
      <c r="J12" s="3"/>
      <c r="K12" s="3"/>
      <c r="L12" s="3"/>
      <c r="M12" s="3"/>
    </row>
    <row r="13" spans="1:13" ht="15.75" customHeight="1" x14ac:dyDescent="0.3">
      <c r="A13" s="2"/>
      <c r="B13" s="51"/>
      <c r="C13" s="94" t="s">
        <v>35</v>
      </c>
      <c r="D13" s="94"/>
      <c r="E13" s="94"/>
      <c r="F13" s="94"/>
      <c r="G13" s="94"/>
      <c r="H13" s="95">
        <f>(DAYS360(H11,H12,FALSE))</f>
        <v>360</v>
      </c>
      <c r="I13" s="45"/>
      <c r="J13" s="3"/>
      <c r="K13" s="3"/>
      <c r="L13" s="3"/>
      <c r="M13" s="3"/>
    </row>
    <row r="14" spans="1:13" ht="15.75" customHeight="1" x14ac:dyDescent="0.3">
      <c r="A14" s="2"/>
      <c r="B14" s="51"/>
      <c r="C14" s="7" t="s">
        <v>37</v>
      </c>
      <c r="D14" s="94"/>
      <c r="E14" s="94"/>
      <c r="F14" s="94"/>
      <c r="G14" s="94"/>
      <c r="H14" s="78">
        <v>50000</v>
      </c>
      <c r="I14" s="45"/>
      <c r="J14" s="3"/>
      <c r="K14" s="3"/>
      <c r="L14" s="3"/>
      <c r="M14" s="3"/>
    </row>
    <row r="15" spans="1:13" ht="15.75" customHeight="1" x14ac:dyDescent="0.3">
      <c r="A15" s="2"/>
      <c r="B15" s="51"/>
      <c r="C15" s="14" t="s">
        <v>36</v>
      </c>
      <c r="D15" s="9"/>
      <c r="E15" s="9"/>
      <c r="F15" s="9"/>
      <c r="G15" s="12"/>
      <c r="H15" s="82">
        <f>ROUNDUP(H13/30,2)</f>
        <v>12</v>
      </c>
      <c r="I15" s="45"/>
      <c r="J15" s="3"/>
      <c r="K15" s="3"/>
      <c r="L15" s="3"/>
      <c r="M15" s="3"/>
    </row>
    <row r="16" spans="1:13" ht="15.75" customHeight="1" x14ac:dyDescent="0.3">
      <c r="A16" s="2"/>
      <c r="B16" s="51"/>
      <c r="C16" s="94"/>
      <c r="D16" s="94"/>
      <c r="E16" s="94"/>
      <c r="F16" s="94"/>
      <c r="G16" s="94"/>
      <c r="H16" s="95"/>
      <c r="I16" s="45"/>
      <c r="J16" s="3"/>
      <c r="K16" s="3"/>
      <c r="L16" s="3"/>
      <c r="M16" s="3"/>
    </row>
    <row r="17" spans="1:13" ht="15.75" x14ac:dyDescent="0.25">
      <c r="A17" s="2"/>
      <c r="B17" s="51"/>
      <c r="C17" s="6"/>
      <c r="D17" s="6"/>
      <c r="E17" s="6"/>
      <c r="F17" s="6"/>
      <c r="G17" s="6"/>
      <c r="H17" s="10"/>
      <c r="I17" s="52"/>
      <c r="J17" s="2"/>
      <c r="K17" s="2"/>
      <c r="L17" s="2"/>
      <c r="M17" s="2"/>
    </row>
    <row r="18" spans="1:13" ht="18.75" x14ac:dyDescent="0.3">
      <c r="A18" s="2"/>
      <c r="B18" s="48" t="s">
        <v>5</v>
      </c>
      <c r="C18" s="24" t="s">
        <v>38</v>
      </c>
      <c r="D18" s="24"/>
      <c r="E18" s="25"/>
      <c r="F18" s="25"/>
      <c r="G18" s="25"/>
      <c r="H18" s="25"/>
      <c r="I18" s="55">
        <v>2</v>
      </c>
      <c r="J18" s="2"/>
      <c r="K18" s="2"/>
      <c r="L18" s="2"/>
      <c r="M18" s="2"/>
    </row>
    <row r="19" spans="1:13" ht="18.75" x14ac:dyDescent="0.3">
      <c r="A19" s="2"/>
      <c r="B19" s="50"/>
      <c r="C19" s="15"/>
      <c r="D19" s="15"/>
      <c r="E19" s="6"/>
      <c r="F19" s="6"/>
      <c r="G19" s="6"/>
      <c r="H19" s="6"/>
      <c r="I19" s="52"/>
      <c r="J19" s="2"/>
      <c r="K19" s="2"/>
      <c r="L19" s="2"/>
      <c r="M19" s="2"/>
    </row>
    <row r="20" spans="1:13" ht="15.75" x14ac:dyDescent="0.25">
      <c r="A20" s="2"/>
      <c r="B20" s="51"/>
      <c r="C20" s="14" t="s">
        <v>1</v>
      </c>
      <c r="D20" s="9" t="s">
        <v>32</v>
      </c>
      <c r="E20" s="9"/>
      <c r="F20" s="9"/>
      <c r="G20" s="12"/>
      <c r="H20" s="97" t="str">
        <f>IF(I18=1,H14,"x")</f>
        <v>x</v>
      </c>
      <c r="I20" s="52"/>
      <c r="J20" s="2"/>
      <c r="K20" s="2"/>
      <c r="L20" s="2"/>
      <c r="M20" s="2"/>
    </row>
    <row r="21" spans="1:13" ht="15.75" x14ac:dyDescent="0.25">
      <c r="A21" s="2"/>
      <c r="B21" s="51"/>
      <c r="C21" s="14" t="s">
        <v>2</v>
      </c>
      <c r="D21" s="9" t="s">
        <v>17</v>
      </c>
      <c r="E21" s="9"/>
      <c r="F21" s="9"/>
      <c r="G21" s="12"/>
      <c r="H21" s="96">
        <v>0</v>
      </c>
      <c r="I21" s="52"/>
      <c r="J21" s="2"/>
      <c r="K21" s="2"/>
      <c r="L21" s="2"/>
      <c r="M21" s="2"/>
    </row>
    <row r="22" spans="1:13" ht="15.75" x14ac:dyDescent="0.25">
      <c r="A22" s="2"/>
      <c r="B22" s="51"/>
      <c r="C22" s="14" t="s">
        <v>3</v>
      </c>
      <c r="D22" s="9" t="s">
        <v>18</v>
      </c>
      <c r="E22" s="9"/>
      <c r="F22" s="9"/>
      <c r="G22" s="12"/>
      <c r="H22" s="78">
        <v>0</v>
      </c>
      <c r="I22" s="52"/>
      <c r="J22" s="2"/>
      <c r="K22" s="2"/>
      <c r="L22" s="2"/>
      <c r="M22" s="2"/>
    </row>
    <row r="23" spans="1:13" ht="15.75" x14ac:dyDescent="0.25">
      <c r="A23" s="2"/>
      <c r="B23" s="51"/>
      <c r="C23" s="17"/>
      <c r="D23" s="18" t="s">
        <v>14</v>
      </c>
      <c r="E23" s="18"/>
      <c r="F23" s="18"/>
      <c r="G23" s="19"/>
      <c r="H23" s="79">
        <f>SUM(H20:H22)</f>
        <v>0</v>
      </c>
      <c r="I23" s="52"/>
      <c r="J23" s="2"/>
      <c r="K23" s="2"/>
      <c r="L23" s="2"/>
      <c r="M23" s="2"/>
    </row>
    <row r="24" spans="1:13" ht="15.75" x14ac:dyDescent="0.25">
      <c r="A24" s="2"/>
      <c r="B24" s="51"/>
      <c r="C24" s="6"/>
      <c r="D24" s="6"/>
      <c r="E24" s="6"/>
      <c r="F24" s="6"/>
      <c r="G24" s="6"/>
      <c r="H24" s="28"/>
      <c r="I24" s="52"/>
      <c r="J24" s="2"/>
      <c r="K24" s="2"/>
      <c r="L24" s="2"/>
      <c r="M24" s="2"/>
    </row>
    <row r="25" spans="1:13" ht="15.75" x14ac:dyDescent="0.25">
      <c r="A25" s="2"/>
      <c r="B25" s="51"/>
      <c r="I25" s="52"/>
      <c r="J25" s="2"/>
      <c r="K25" s="2"/>
      <c r="L25" s="2"/>
      <c r="M25" s="2"/>
    </row>
    <row r="26" spans="1:13" ht="15.75" x14ac:dyDescent="0.25">
      <c r="A26" s="2"/>
      <c r="B26" s="51"/>
      <c r="C26" s="6"/>
      <c r="D26" s="6"/>
      <c r="E26" s="6"/>
      <c r="F26" s="6"/>
      <c r="G26" s="6"/>
      <c r="H26" s="83"/>
      <c r="I26" s="52"/>
      <c r="J26" s="2"/>
      <c r="K26" s="2"/>
      <c r="L26" s="2"/>
      <c r="M26" s="2"/>
    </row>
    <row r="27" spans="1:13" ht="15.75" x14ac:dyDescent="0.25">
      <c r="A27" s="2"/>
      <c r="B27" s="51"/>
      <c r="C27" s="16" t="s">
        <v>29</v>
      </c>
      <c r="D27" s="20"/>
      <c r="E27" s="11"/>
      <c r="F27" s="11"/>
      <c r="G27" s="13"/>
      <c r="H27" s="84">
        <f>ROUNDUP(PRODUCT(H23,H15),0)</f>
        <v>0</v>
      </c>
      <c r="I27" s="52"/>
      <c r="J27" s="2"/>
      <c r="K27" s="2"/>
      <c r="L27" s="2"/>
      <c r="M27" s="2"/>
    </row>
    <row r="28" spans="1:13" ht="15.75" x14ac:dyDescent="0.25">
      <c r="A28" s="2"/>
      <c r="B28" s="51"/>
      <c r="C28" s="6"/>
      <c r="D28" s="6"/>
      <c r="E28" s="6"/>
      <c r="F28" s="6"/>
      <c r="G28" s="6"/>
      <c r="H28" s="6"/>
      <c r="I28" s="52"/>
      <c r="J28" s="2"/>
      <c r="K28" s="2"/>
      <c r="L28" s="2"/>
      <c r="M28" s="2"/>
    </row>
    <row r="29" spans="1:13" ht="15.75" x14ac:dyDescent="0.25">
      <c r="A29" s="2"/>
      <c r="B29" s="53"/>
      <c r="C29" s="8"/>
      <c r="D29" s="8"/>
      <c r="E29" s="8"/>
      <c r="F29" s="8"/>
      <c r="G29" s="8"/>
      <c r="H29" s="8"/>
      <c r="I29" s="54"/>
      <c r="J29" s="2"/>
      <c r="K29" s="2"/>
      <c r="L29" s="2"/>
      <c r="M29" s="2"/>
    </row>
    <row r="30" spans="1:13" ht="18.75" x14ac:dyDescent="0.3">
      <c r="A30" s="2"/>
      <c r="B30" s="48" t="s">
        <v>7</v>
      </c>
      <c r="C30" s="24" t="s">
        <v>19</v>
      </c>
      <c r="D30" s="24"/>
      <c r="E30" s="24"/>
      <c r="F30" s="24"/>
      <c r="G30" s="24"/>
      <c r="H30" s="26"/>
      <c r="I30" s="55">
        <v>1</v>
      </c>
      <c r="J30" s="2"/>
      <c r="K30" s="2"/>
      <c r="L30" s="2"/>
      <c r="M30" s="2"/>
    </row>
    <row r="31" spans="1:13" ht="18.75" customHeight="1" x14ac:dyDescent="0.25">
      <c r="A31" s="2"/>
      <c r="B31" s="56"/>
      <c r="C31" s="14" t="s">
        <v>34</v>
      </c>
      <c r="D31" s="71"/>
      <c r="E31" s="71"/>
      <c r="F31" s="9"/>
      <c r="G31" s="85">
        <f>IF(I30=1,ROUNDUP(H13/30,2),"x")</f>
        <v>12</v>
      </c>
      <c r="H31" s="6"/>
      <c r="I31" s="52"/>
      <c r="J31" s="2"/>
      <c r="K31" s="2"/>
      <c r="L31" s="2"/>
      <c r="M31" s="2"/>
    </row>
    <row r="32" spans="1:13" ht="16.5" customHeight="1" x14ac:dyDescent="0.25">
      <c r="A32" s="2"/>
      <c r="B32" s="68"/>
      <c r="C32" s="69" t="s">
        <v>23</v>
      </c>
      <c r="D32" s="70"/>
      <c r="E32" s="70"/>
      <c r="F32" s="69"/>
      <c r="G32" s="69"/>
      <c r="H32" s="70"/>
      <c r="I32" s="57" t="b">
        <v>1</v>
      </c>
      <c r="J32" s="2"/>
      <c r="K32" s="2"/>
      <c r="L32" s="2"/>
      <c r="M32" s="2"/>
    </row>
    <row r="33" spans="1:13" ht="15.75" x14ac:dyDescent="0.25">
      <c r="A33" s="2"/>
      <c r="B33" s="56"/>
      <c r="C33" s="10"/>
      <c r="D33" s="10"/>
      <c r="E33" s="10"/>
      <c r="F33" s="58" t="s">
        <v>21</v>
      </c>
      <c r="G33" s="58">
        <v>0.43507899999999999</v>
      </c>
      <c r="H33" s="10"/>
      <c r="I33" s="52"/>
      <c r="J33" s="2"/>
      <c r="K33" s="2"/>
      <c r="L33" s="2"/>
      <c r="M33" s="2"/>
    </row>
    <row r="34" spans="1:13" ht="15.75" x14ac:dyDescent="0.25">
      <c r="A34" s="2"/>
      <c r="B34" s="56"/>
      <c r="C34" s="10"/>
      <c r="D34" s="10"/>
      <c r="E34" s="10"/>
      <c r="F34" s="58" t="s">
        <v>22</v>
      </c>
      <c r="G34" s="72">
        <v>42917</v>
      </c>
      <c r="H34" s="58" t="s">
        <v>27</v>
      </c>
      <c r="I34" s="52"/>
      <c r="J34" s="2"/>
      <c r="K34" s="2"/>
      <c r="L34" s="2"/>
      <c r="M34" s="2"/>
    </row>
    <row r="35" spans="1:13" ht="15.75" x14ac:dyDescent="0.25">
      <c r="A35" s="2"/>
      <c r="B35" s="56"/>
      <c r="E35" s="10"/>
      <c r="F35" s="6"/>
      <c r="I35" s="52"/>
      <c r="J35" s="2"/>
      <c r="K35" s="2"/>
      <c r="L35" s="2"/>
      <c r="M35" s="2"/>
    </row>
    <row r="36" spans="1:13" ht="15.75" x14ac:dyDescent="0.25">
      <c r="A36" s="2"/>
      <c r="B36" s="56"/>
      <c r="C36" s="73" t="s">
        <v>28</v>
      </c>
      <c r="D36" s="74"/>
      <c r="E36" s="74"/>
      <c r="F36" s="58"/>
      <c r="G36" s="80">
        <f>IF(I32=TRUE,PRODUCT(H14,G33,0.25,1.05),PRODUCT(H14,G33,0.25))</f>
        <v>5710.4118750000007</v>
      </c>
      <c r="H36" s="58" t="s">
        <v>6</v>
      </c>
      <c r="I36" s="52"/>
      <c r="J36" s="2"/>
      <c r="K36" s="2"/>
      <c r="L36" s="2"/>
      <c r="M36" s="2"/>
    </row>
    <row r="37" spans="1:13" ht="15.75" x14ac:dyDescent="0.25">
      <c r="A37" s="2"/>
      <c r="B37" s="56"/>
      <c r="C37" s="73" t="s">
        <v>24</v>
      </c>
      <c r="D37" s="74"/>
      <c r="E37" s="74"/>
      <c r="F37" s="58"/>
      <c r="G37" s="80">
        <v>5500</v>
      </c>
      <c r="H37" s="58" t="s">
        <v>6</v>
      </c>
      <c r="I37" s="52"/>
      <c r="J37" s="2"/>
      <c r="K37" s="2"/>
      <c r="L37" s="2"/>
      <c r="M37" s="2"/>
    </row>
    <row r="38" spans="1:13" ht="15.75" x14ac:dyDescent="0.25">
      <c r="A38" s="2"/>
      <c r="B38" s="56"/>
      <c r="C38" s="75" t="s">
        <v>25</v>
      </c>
      <c r="D38" s="76"/>
      <c r="E38" s="76"/>
      <c r="F38" s="76"/>
      <c r="G38" s="86">
        <f>ROUNDUP(IF(I30=1,IF(G36&gt;G37,PRODUCT(G37,G31),PRODUCT(G36,G31)),"0"),0)</f>
        <v>66000</v>
      </c>
      <c r="H38" s="13" t="s">
        <v>6</v>
      </c>
      <c r="I38" s="52"/>
      <c r="J38" s="2"/>
      <c r="K38" s="2"/>
      <c r="L38" s="2"/>
      <c r="M38" s="2"/>
    </row>
    <row r="39" spans="1:13" ht="15.75" x14ac:dyDescent="0.25">
      <c r="A39" s="2"/>
      <c r="B39" s="56"/>
      <c r="C39" s="37"/>
      <c r="D39" s="37"/>
      <c r="E39" s="37"/>
      <c r="F39" s="37"/>
      <c r="G39" s="6"/>
      <c r="H39" s="6" t="s">
        <v>26</v>
      </c>
      <c r="I39" s="66"/>
      <c r="J39" s="2"/>
      <c r="K39" s="2"/>
      <c r="L39" s="2"/>
      <c r="M39" s="2"/>
    </row>
    <row r="40" spans="1:13" ht="15.75" x14ac:dyDescent="0.25">
      <c r="A40" s="2"/>
      <c r="B40" s="56"/>
      <c r="C40" s="87" t="s">
        <v>15</v>
      </c>
      <c r="D40" s="14"/>
      <c r="E40" s="9"/>
      <c r="F40" s="9"/>
      <c r="G40" s="88">
        <v>25.89</v>
      </c>
      <c r="H40" s="89">
        <v>43021</v>
      </c>
      <c r="I40" s="67"/>
      <c r="J40" s="2"/>
      <c r="K40" s="2"/>
      <c r="L40" s="2"/>
      <c r="M40" s="2"/>
    </row>
    <row r="41" spans="1:13" ht="15.75" x14ac:dyDescent="0.25">
      <c r="A41" s="2"/>
      <c r="B41" s="56"/>
      <c r="C41" s="14" t="s">
        <v>31</v>
      </c>
      <c r="D41" s="9"/>
      <c r="E41" s="9"/>
      <c r="F41" s="9"/>
      <c r="G41" s="9"/>
      <c r="H41" s="90">
        <f>ROUNDUP(IF(I30=1,IF(G36&gt;G37,PRODUCT(G40,G37),PRODUCT(G40,G36)),"0"),0)</f>
        <v>142395</v>
      </c>
      <c r="I41" s="77"/>
      <c r="J41" s="2"/>
      <c r="K41" s="2"/>
      <c r="L41" s="2"/>
      <c r="M41" s="2"/>
    </row>
    <row r="42" spans="1:13" ht="15.75" x14ac:dyDescent="0.25">
      <c r="A42" s="2"/>
      <c r="B42" s="56"/>
      <c r="C42" s="21" t="s">
        <v>30</v>
      </c>
      <c r="D42" s="9"/>
      <c r="E42" s="9"/>
      <c r="F42" s="9"/>
      <c r="G42" s="9"/>
      <c r="H42" s="91">
        <f>ROUNDUP(H15*H41,0)</f>
        <v>1708740</v>
      </c>
      <c r="I42" s="52"/>
      <c r="J42" s="2"/>
      <c r="K42" s="2"/>
      <c r="L42" s="2"/>
      <c r="M42" s="2"/>
    </row>
    <row r="43" spans="1:13" ht="15.75" x14ac:dyDescent="0.25">
      <c r="A43" s="2"/>
      <c r="B43" s="56"/>
      <c r="C43" s="6"/>
      <c r="D43" s="6"/>
      <c r="E43" s="6"/>
      <c r="F43" s="6"/>
      <c r="G43" s="6"/>
      <c r="H43" s="92"/>
      <c r="I43" s="52"/>
      <c r="J43" s="2"/>
      <c r="K43" s="2"/>
      <c r="L43" s="2"/>
      <c r="M43" s="2"/>
    </row>
    <row r="44" spans="1:13" ht="16.5" thickBot="1" x14ac:dyDescent="0.3">
      <c r="A44" s="2"/>
      <c r="B44" s="56"/>
      <c r="C44" s="6"/>
      <c r="D44" s="6"/>
      <c r="E44" s="6"/>
      <c r="F44" s="6"/>
      <c r="G44" s="6"/>
      <c r="H44" s="92"/>
      <c r="I44" s="52"/>
      <c r="J44" s="2"/>
      <c r="K44" s="2"/>
      <c r="L44" s="2"/>
      <c r="M44" s="2"/>
    </row>
    <row r="45" spans="1:13" ht="19.5" thickBot="1" x14ac:dyDescent="0.35">
      <c r="A45" s="2"/>
      <c r="B45" s="59" t="s">
        <v>8</v>
      </c>
      <c r="C45" s="81" t="s">
        <v>20</v>
      </c>
      <c r="D45" s="27"/>
      <c r="E45" s="27"/>
      <c r="F45" s="27"/>
      <c r="G45" s="27"/>
      <c r="H45" s="93">
        <f>ROUNDUP(SUM(H27,H42),0)</f>
        <v>1708740</v>
      </c>
      <c r="I45" s="60"/>
      <c r="J45" s="2"/>
      <c r="K45" s="2"/>
      <c r="L45" s="2"/>
      <c r="M45" s="2"/>
    </row>
    <row r="46" spans="1:13" x14ac:dyDescent="0.25">
      <c r="A46" s="2"/>
      <c r="B46" s="61"/>
      <c r="C46" s="2"/>
      <c r="D46" s="2"/>
      <c r="E46" s="2"/>
      <c r="F46" s="2"/>
      <c r="G46" s="2"/>
      <c r="H46" s="2"/>
      <c r="I46" s="62"/>
      <c r="J46" s="2"/>
      <c r="K46" s="2"/>
      <c r="L46" s="2"/>
      <c r="M46" s="2"/>
    </row>
    <row r="47" spans="1:13" ht="15.75" thickBot="1" x14ac:dyDescent="0.3">
      <c r="A47" s="2"/>
      <c r="B47" s="63"/>
      <c r="C47" s="64"/>
      <c r="D47" s="64"/>
      <c r="E47" s="64"/>
      <c r="F47" s="64"/>
      <c r="G47" s="64"/>
      <c r="H47" s="64"/>
      <c r="I47" s="65"/>
    </row>
    <row r="48" spans="1:13" x14ac:dyDescent="0.25">
      <c r="B48" s="2"/>
    </row>
  </sheetData>
  <mergeCells count="6">
    <mergeCell ref="B7:F7"/>
    <mergeCell ref="D2:H2"/>
    <mergeCell ref="B4:E4"/>
    <mergeCell ref="B5:E5"/>
    <mergeCell ref="F4:H4"/>
    <mergeCell ref="F5:H5"/>
  </mergeCells>
  <printOptions horizontalCentered="1"/>
  <pageMargins left="0.70866141732283472" right="0.67990196078431375" top="0.78740157480314965" bottom="0.78740157480314965" header="0.31496062992125984" footer="0.31496062992125984"/>
  <pageSetup paperSize="9" scale="73" fitToHeight="0" orientation="portrait" r:id="rId1"/>
  <headerFooter>
    <oddHeader>&amp;LFormulář 03 (verze 02; platná od 1.11. 2017)</oddHeader>
    <oddFooter>&amp;RStrana  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>
                <anchor moveWithCells="1">
                  <from>
                    <xdr:col>5</xdr:col>
                    <xdr:colOff>857250</xdr:colOff>
                    <xdr:row>29</xdr:row>
                    <xdr:rowOff>9525</xdr:rowOff>
                  </from>
                  <to>
                    <xdr:col>5</xdr:col>
                    <xdr:colOff>1628775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6</xdr:col>
                    <xdr:colOff>333375</xdr:colOff>
                    <xdr:row>29</xdr:row>
                    <xdr:rowOff>9525</xdr:rowOff>
                  </from>
                  <to>
                    <xdr:col>6</xdr:col>
                    <xdr:colOff>1114425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 altText="V doprovodu manželky bez vlastních příjmů ze závislé činnosti nebo OSVČ">
                <anchor moveWithCells="1">
                  <from>
                    <xdr:col>1</xdr:col>
                    <xdr:colOff>266700</xdr:colOff>
                    <xdr:row>30</xdr:row>
                    <xdr:rowOff>209550</xdr:rowOff>
                  </from>
                  <to>
                    <xdr:col>1</xdr:col>
                    <xdr:colOff>533400</xdr:colOff>
                    <xdr:row>32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Option Button 6">
              <controlPr defaultSize="0" autoFill="0" autoLine="0" autoPict="0">
                <anchor moveWithCells="1">
                  <from>
                    <xdr:col>5</xdr:col>
                    <xdr:colOff>1276350</xdr:colOff>
                    <xdr:row>16</xdr:row>
                    <xdr:rowOff>180975</xdr:rowOff>
                  </from>
                  <to>
                    <xdr:col>6</xdr:col>
                    <xdr:colOff>695325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Option Button 7">
              <controlPr defaultSize="0" autoFill="0" autoLine="0" autoPict="0" altText="NE">
                <anchor moveWithCells="1">
                  <from>
                    <xdr:col>6</xdr:col>
                    <xdr:colOff>590550</xdr:colOff>
                    <xdr:row>16</xdr:row>
                    <xdr:rowOff>190500</xdr:rowOff>
                  </from>
                  <to>
                    <xdr:col>7</xdr:col>
                    <xdr:colOff>400050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Group Box 8">
              <controlPr defaultSize="0" autoFill="0" autoPict="0">
                <anchor moveWithCells="1">
                  <from>
                    <xdr:col>5</xdr:col>
                    <xdr:colOff>819150</xdr:colOff>
                    <xdr:row>28</xdr:row>
                    <xdr:rowOff>200025</xdr:rowOff>
                  </from>
                  <to>
                    <xdr:col>7</xdr:col>
                    <xdr:colOff>752475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Group Box 9">
              <controlPr defaultSize="0" print="0" autoFill="0" autoPict="0" altText="">
                <anchor moveWithCells="1">
                  <from>
                    <xdr:col>5</xdr:col>
                    <xdr:colOff>1019175</xdr:colOff>
                    <xdr:row>17</xdr:row>
                    <xdr:rowOff>0</xdr:rowOff>
                  </from>
                  <to>
                    <xdr:col>7</xdr:col>
                    <xdr:colOff>1076325</xdr:colOff>
                    <xdr:row>18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Zbynek Smetana</dc:creator>
  <cp:lastModifiedBy>Horčíková Jitka Ing. MSc</cp:lastModifiedBy>
  <cp:lastPrinted>2015-11-11T07:50:39Z</cp:lastPrinted>
  <dcterms:created xsi:type="dcterms:W3CDTF">2015-10-18T09:06:43Z</dcterms:created>
  <dcterms:modified xsi:type="dcterms:W3CDTF">2017-10-16T08:51:55Z</dcterms:modified>
</cp:coreProperties>
</file>