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165" windowWidth="22995" windowHeight="9915" tabRatio="660" activeTab="4"/>
  </bookViews>
  <sheets>
    <sheet name="Hierarchicka struktura 2.1" sheetId="5" r:id="rId1"/>
    <sheet name="Hierarchicka struktura 2.2" sheetId="4" r:id="rId2"/>
    <sheet name="Hierarchicka struktura 2.3" sheetId="2" r:id="rId3"/>
    <sheet name="Hierarchicka struktura 2.4" sheetId="3" r:id="rId4"/>
    <sheet name="Hierarchicka struktura 2.5" sheetId="7" r:id="rId5"/>
  </sheets>
  <definedNames>
    <definedName name="_xlnm.Print_Area" localSheetId="3">'Hierarchicka struktura 2.4'!$A$1:$P$16</definedName>
    <definedName name="_xlnm.Print_Area" localSheetId="4">'Hierarchicka struktura 2.5'!$A$1:$P$10</definedName>
  </definedNames>
  <calcPr calcId="145621"/>
</workbook>
</file>

<file path=xl/calcChain.xml><?xml version="1.0" encoding="utf-8"?>
<calcChain xmlns="http://schemas.openxmlformats.org/spreadsheetml/2006/main">
  <c r="O7" i="7" l="1"/>
  <c r="M7" i="7"/>
  <c r="M6" i="7"/>
  <c r="O6" i="7" s="1"/>
  <c r="M5" i="7"/>
  <c r="O5" i="7" s="1"/>
  <c r="M3" i="7"/>
  <c r="M8" i="7" s="1"/>
  <c r="O8" i="7" s="1"/>
  <c r="O15" i="3"/>
  <c r="O14" i="3"/>
  <c r="O12" i="3"/>
  <c r="O11" i="3"/>
  <c r="O10" i="3"/>
  <c r="O9" i="3"/>
  <c r="O8" i="3"/>
  <c r="O7" i="3"/>
  <c r="O5" i="3"/>
  <c r="O4" i="3"/>
  <c r="O3" i="3"/>
  <c r="M15" i="3"/>
  <c r="M14" i="3"/>
  <c r="M12" i="3"/>
  <c r="M11" i="3"/>
  <c r="M10" i="3"/>
  <c r="M9" i="3"/>
  <c r="M8" i="3"/>
  <c r="M7" i="3"/>
  <c r="M6" i="3"/>
  <c r="M5" i="3"/>
  <c r="M4" i="3"/>
  <c r="M3" i="3"/>
  <c r="O15" i="2"/>
  <c r="M15" i="2"/>
  <c r="M3" i="2"/>
  <c r="M3" i="4"/>
  <c r="M16" i="4" s="1"/>
  <c r="O16" i="4" s="1"/>
  <c r="O14" i="5"/>
  <c r="M3" i="5"/>
  <c r="M14" i="5" s="1"/>
  <c r="O3" i="7" l="1"/>
  <c r="N8" i="7" l="1"/>
  <c r="N14" i="5" l="1"/>
  <c r="N16" i="4"/>
  <c r="N15" i="3" l="1"/>
  <c r="N15" i="2" l="1"/>
</calcChain>
</file>

<file path=xl/comments1.xml><?xml version="1.0" encoding="utf-8"?>
<comments xmlns="http://schemas.openxmlformats.org/spreadsheetml/2006/main">
  <authors>
    <author>Autor</author>
  </authors>
  <commentList>
    <comment ref="B4" authorId="0">
      <text>
        <r>
          <rPr>
            <b/>
            <sz val="9"/>
            <color indexed="81"/>
            <rFont val="Tahoma"/>
            <family val="2"/>
            <charset val="238"/>
          </rPr>
          <t>Autor:</t>
        </r>
        <r>
          <rPr>
            <sz val="9"/>
            <color indexed="81"/>
            <rFont val="Tahoma"/>
            <family val="2"/>
            <charset val="238"/>
          </rPr>
          <t xml:space="preserve">
bude řešeno, zda se nebude realizována jedna společná analýza napříč cílem 2.</t>
        </r>
      </text>
    </comment>
    <comment ref="N6" authorId="0">
      <text>
        <r>
          <rPr>
            <b/>
            <sz val="9"/>
            <color indexed="81"/>
            <rFont val="Tahoma"/>
            <family val="2"/>
            <charset val="238"/>
          </rPr>
          <t>Autor:</t>
        </r>
        <r>
          <rPr>
            <sz val="9"/>
            <color indexed="81"/>
            <rFont val="Tahoma"/>
            <family val="2"/>
            <charset val="238"/>
          </rPr>
          <t xml:space="preserve">
Pilotní projekt Posilování administrativní kapacity malých obcí na bázi meziobecní spolupráce , rozpočet 280 000 000 Kč, hrazeno z OP Zaměstnanost</t>
        </r>
      </text>
    </comment>
  </commentList>
</comments>
</file>

<file path=xl/comments2.xml><?xml version="1.0" encoding="utf-8"?>
<comments xmlns="http://schemas.openxmlformats.org/spreadsheetml/2006/main">
  <authors>
    <author>Autor</author>
  </authors>
  <commentList>
    <comment ref="B4" authorId="0">
      <text>
        <r>
          <rPr>
            <b/>
            <sz val="9"/>
            <color indexed="81"/>
            <rFont val="Tahoma"/>
            <family val="2"/>
            <charset val="238"/>
          </rPr>
          <t>Autor:</t>
        </r>
        <r>
          <rPr>
            <sz val="9"/>
            <color indexed="81"/>
            <rFont val="Tahoma"/>
            <family val="2"/>
            <charset val="238"/>
          </rPr>
          <t xml:space="preserve">
bude řešeno, zda se nebude realizována jedna společná analýza napříč cílem 2.</t>
        </r>
      </text>
    </comment>
  </commentList>
</comments>
</file>

<file path=xl/comments3.xml><?xml version="1.0" encoding="utf-8"?>
<comments xmlns="http://schemas.openxmlformats.org/spreadsheetml/2006/main">
  <authors>
    <author>Autor</author>
  </authors>
  <commentList>
    <comment ref="B4" authorId="0">
      <text>
        <r>
          <rPr>
            <b/>
            <sz val="9"/>
            <color indexed="81"/>
            <rFont val="Tahoma"/>
            <family val="2"/>
            <charset val="238"/>
          </rPr>
          <t>Autor:</t>
        </r>
        <r>
          <rPr>
            <sz val="9"/>
            <color indexed="81"/>
            <rFont val="Tahoma"/>
            <family val="2"/>
            <charset val="238"/>
          </rPr>
          <t xml:space="preserve">
bude řešeno, zda se nebude realizována jedna společná analýza napříč cílem 2.</t>
        </r>
      </text>
    </comment>
  </commentList>
</comments>
</file>

<file path=xl/comments4.xml><?xml version="1.0" encoding="utf-8"?>
<comments xmlns="http://schemas.openxmlformats.org/spreadsheetml/2006/main">
  <authors>
    <author>Autor</author>
  </authors>
  <commentList>
    <comment ref="B4" authorId="0">
      <text>
        <r>
          <rPr>
            <b/>
            <sz val="9"/>
            <color indexed="81"/>
            <rFont val="Tahoma"/>
            <family val="2"/>
            <charset val="238"/>
          </rPr>
          <t>Autor:</t>
        </r>
        <r>
          <rPr>
            <sz val="9"/>
            <color indexed="81"/>
            <rFont val="Tahoma"/>
            <family val="2"/>
            <charset val="238"/>
          </rPr>
          <t xml:space="preserve">
bude řešeno, zda se nebude realizována jedna společná analýza napříč cílem 2.</t>
        </r>
      </text>
    </comment>
  </commentList>
</comments>
</file>

<file path=xl/comments5.xml><?xml version="1.0" encoding="utf-8"?>
<comments xmlns="http://schemas.openxmlformats.org/spreadsheetml/2006/main">
  <authors>
    <author>Autor</author>
  </authors>
  <commentList>
    <comment ref="B3" authorId="0">
      <text>
        <r>
          <rPr>
            <b/>
            <sz val="9"/>
            <color indexed="81"/>
            <rFont val="Tahoma"/>
            <family val="2"/>
            <charset val="238"/>
          </rPr>
          <t>Autor:</t>
        </r>
        <r>
          <rPr>
            <sz val="9"/>
            <color indexed="81"/>
            <rFont val="Tahoma"/>
            <family val="2"/>
            <charset val="238"/>
          </rPr>
          <t xml:space="preserve">
bude řešeno, zda se nebude realizována jedna společná analýza napříč cílem 2.</t>
        </r>
      </text>
    </comment>
  </commentList>
</comments>
</file>

<file path=xl/sharedStrings.xml><?xml version="1.0" encoding="utf-8"?>
<sst xmlns="http://schemas.openxmlformats.org/spreadsheetml/2006/main" count="465" uniqueCount="173">
  <si>
    <t>Hierarchická struktura prací</t>
  </si>
  <si>
    <t>Vstupy</t>
  </si>
  <si>
    <t>Výstupy</t>
  </si>
  <si>
    <t>Časová náročnost</t>
  </si>
  <si>
    <t>Termín zahájení</t>
  </si>
  <si>
    <t>Termín ukončení</t>
  </si>
  <si>
    <t xml:space="preserve">Odpovědné osoby / subjekty </t>
  </si>
  <si>
    <t>Spolupracující osoby / subjekty</t>
  </si>
  <si>
    <t>Celkem pracovních úvazků</t>
  </si>
  <si>
    <t>Ostatní náklady</t>
  </si>
  <si>
    <t>Popis jednotlivých aktivit nutných pro splnění specifického cíle. Aktivity jsou dále rozděleny do jednotlivých specifických aktivit</t>
  </si>
  <si>
    <t>Popis vstupů potřebných pro realizaci každé aktivity</t>
  </si>
  <si>
    <t>Výstup a alespoň stručný popis obsahu a parametrů daného výstupu</t>
  </si>
  <si>
    <t>Termín zahájení aktivity</t>
  </si>
  <si>
    <t>Termín pro splnění aktivity</t>
  </si>
  <si>
    <t>Odpovědné osoby / subjekty za jednotlivé aktivity</t>
  </si>
  <si>
    <t>Osoby / subjekty, které se spolupodílí na realizaci jednotlivých aktivit</t>
  </si>
  <si>
    <t>Celkový počet pracovních úvazků nutných pro realizaci aktivity</t>
  </si>
  <si>
    <t>Náklady na nákup služeb, aktiva (kanc. prostory, IT vybavení, datové a informační systémy atd.)</t>
  </si>
  <si>
    <t xml:space="preserve">1. </t>
  </si>
  <si>
    <t xml:space="preserve"> Stanovení jasné gesce za realizaci harmonizace administrativního členění státu</t>
  </si>
  <si>
    <t>Organizační řád</t>
  </si>
  <si>
    <t>Specifikace odboru / oddělení odpovědného za implementaci cíle</t>
  </si>
  <si>
    <t>probíhá</t>
  </si>
  <si>
    <t>MV: Odbor veřejné správy, dozoru a kontroly</t>
  </si>
  <si>
    <t>2.</t>
  </si>
  <si>
    <t xml:space="preserve">Zpracování zadání a výběr zpracovatele analýzy </t>
  </si>
  <si>
    <t>Vnitřní předpisy MV pro zadávání veřejných zakázek; zákon o veřejných zakázkách</t>
  </si>
  <si>
    <t>3.</t>
  </si>
  <si>
    <t>Zpracování analýzy zaměřené na problematiku administrativního členění státu a zhodnocení současného stavu administrativního členění státu</t>
  </si>
  <si>
    <t>Aktuální údaje ČSÚ, VŠ a další relevantní zdroje</t>
  </si>
  <si>
    <t>Část A. - Analytický dokument, který bude zahrnovat zhodnocení současného stavu admin členění státu, bude zpracována minimálně na úrovni obcí a dále se zaměří na možnosti meziobecní spolupráce.</t>
  </si>
  <si>
    <t>Kraje, obce, Řídicí výbor</t>
  </si>
  <si>
    <t>Návrh variant řešení administrativního členění státu a jejich zhodnocení minimálně z hlediska časového, legislativního, finančního, implementačního a z pohledu meziobecní spolupráce. Identifikace přínosů a dopadů jednotlivých variant na dotčené subjekty</t>
  </si>
  <si>
    <t>Část A. Analýza současného stavu</t>
  </si>
  <si>
    <t>Část B. - Dokument zahrnující čtyři varianty: 
1. Nulová varianta (zachování stávajícího stavu)
2. Nelegislativní řešení
3. Novelizace stávajících předpisů
4. Zpracování nového zákona</t>
  </si>
  <si>
    <t>Projednání  přínosů a dopadů realizace vybraných variant harmonizace administrativního členění státu s RVVS, s dotčenými orgány ústřední státní správy, zástupci krajů a obcí</t>
  </si>
  <si>
    <t>Dokument obsahující varianty řešení (část A i B)</t>
  </si>
  <si>
    <t>Zápisy z jednání s dotčenými subjekty. 
Část B. upravená o doporučení dotčených subjektů k jednotlivým variantám řešení.</t>
  </si>
  <si>
    <t>4.</t>
  </si>
  <si>
    <t>Zpracování záměru harmonizace administrativního členění státu a nejvhodnějších variant ke schválení Vládě ČR a jeho předložení na Vládu ČR</t>
  </si>
  <si>
    <t>Usnesení Vlády k výběru nejvhodnější varianty administrativního členění státu.</t>
  </si>
  <si>
    <t>MV; Vláda ČR</t>
  </si>
  <si>
    <t>5.</t>
  </si>
  <si>
    <t>Zpracování detailního implementačního plánu realizace vybrané varianty</t>
  </si>
  <si>
    <t>Usnesení Vlády k výběru nejvhodnější varianty administrativního členění státu
Vzor implementačního plánu</t>
  </si>
  <si>
    <t>Implementační plán s konkrétními kroky, odpovědnostmi a časovým harmonogramem</t>
  </si>
  <si>
    <t>6.</t>
  </si>
  <si>
    <t>Vytvoření a schválení věcného záměru zákona v případě výběru varianty "Zpracování nového zákona" (včetně připomínkových řízení)</t>
  </si>
  <si>
    <t>Věcný záměr zákona</t>
  </si>
  <si>
    <t>7.</t>
  </si>
  <si>
    <t>Vytvoření a schválení paragrafového znění zákona</t>
  </si>
  <si>
    <t>Paragrafové znění zákona</t>
  </si>
  <si>
    <t>8.</t>
  </si>
  <si>
    <t>Přijetí a schválení předložených legislativních změn ve věci územního členění státu</t>
  </si>
  <si>
    <t>Vyhlášení ve Sbírce zákonů</t>
  </si>
  <si>
    <t>Legislativní rada Vlády, Vláda ČR, Parlament, Prezident</t>
  </si>
  <si>
    <t>9.</t>
  </si>
  <si>
    <t>Účinnost nových právních předpisů v praxi</t>
  </si>
  <si>
    <t>Celkem</t>
  </si>
  <si>
    <t>Účinnost novelizované legislativy (Zákon o obcích) v praxi</t>
  </si>
  <si>
    <t>10.</t>
  </si>
  <si>
    <t>Novelizovaná legislativa (Zákon o obcích)</t>
  </si>
  <si>
    <t>Přijetí a schválení předložených legislativních změn týkajících se systému veřejnoprávních smluv</t>
  </si>
  <si>
    <t>Krajské úřady, územní samosprávné celky, Řídicí výbor</t>
  </si>
  <si>
    <t>MV: Odbor veřejné správy, dozoru a kontroly, oddělení veřejné správy</t>
  </si>
  <si>
    <t>Usnesení Vlády k výběru nejvhodnější varianty optimalizace systému VPS;
Zákon o obcích</t>
  </si>
  <si>
    <t>Vytvoření a schválení novelizace dotčené legislativy (včetně připomínkových řízení)</t>
  </si>
  <si>
    <t>MV: Odbor veřejné správy, dozoru a kontroly, oddělení veřejné správy; vybraný dodavatel</t>
  </si>
  <si>
    <t>31.7.2017 - 31.7.2018</t>
  </si>
  <si>
    <t>1.2.2017 - 1.8.2017</t>
  </si>
  <si>
    <t xml:space="preserve"> 6 - 12</t>
  </si>
  <si>
    <t>Informační systém Registr VPS</t>
  </si>
  <si>
    <t>Písemný popis funkcionality registru VPS</t>
  </si>
  <si>
    <t>Vytvoření registru veřejnoprávních smluv</t>
  </si>
  <si>
    <t>31.1.2017 - 31.7.2017</t>
  </si>
  <si>
    <t xml:space="preserve"> 3 - 9</t>
  </si>
  <si>
    <t>Písemný popis funkcionality registru VPS; zadávací dokumentace; smlouva s vybraným dodavatelem</t>
  </si>
  <si>
    <t>Návrh a projednání funkcionality registru veřejnoprávních smluv, výběr dodavatele registru</t>
  </si>
  <si>
    <t>Usnesení Vlády k výběru nejvhodnější varianty úpravy optimalizace systému VPS
Vzor implementačního plánu</t>
  </si>
  <si>
    <t>Odbor veřejné správy, dozoru a kontroly, oddělení veřejné správy; Vláda ČR</t>
  </si>
  <si>
    <t>Usnesení Vlády k výběru nejvhodnější varianty optimalizace systému veřejnoprávních smluv</t>
  </si>
  <si>
    <t>Zpracování záměru optimalizace systému veřejnoprávních smluv (pravidel pro uzavírání VPS) a nejvhodnějších variant ke schválení Vládě ČR a jeho předložení na Vládu ČR</t>
  </si>
  <si>
    <t>Projednání  přínosů a dopadů realizace vybraných variant optimalizace systému veřejnoprávních smluv s RVVS, dotčenými orgány ústřední státní správy, krajskými úřady, zástupci obcí</t>
  </si>
  <si>
    <t>Návrh variant řešení optimalizace systému veřejnoprávních smluv (pravidel pro jejich uzavírání) a  jejich zhodnocení minimálně z hlediska časového, legislativního, finančního, implementačního a z pohledu meziobecní spolupráce. Identifikace přínosů a dopadů jednotlivých variant na dotčené subjekty</t>
  </si>
  <si>
    <t>Část A. - Analytický dokument, který bude zahrnovat podrobný popis současného stavu uzavírání VPS včetně platné legislativní úpravy. Dokument zároveň zanalyzuje potřebu meziobecní spolupráce</t>
  </si>
  <si>
    <t xml:space="preserve">Údaje Krajských úřadů o platných smlouvách a jejich počtu </t>
  </si>
  <si>
    <t>Zpracování analýzy zaměřené na problematiku systému veřejnoprávních smluv</t>
  </si>
  <si>
    <t>MV: Odbor zadávání veřejných zakázek
Zadání analýzy bude konzultováno s Řídicím výborem</t>
  </si>
  <si>
    <t xml:space="preserve"> Stanovení jasné gesce za realizaci cíle optimalizace systému VPS</t>
  </si>
  <si>
    <t>Účinnost novelizované legislativy v praxi</t>
  </si>
  <si>
    <t>MV: Odbor veřejné správy, dozoru a kontroly
MF: Odbor územních rozpočtů</t>
  </si>
  <si>
    <t>Hodnotící zpráva z pilotního ověření</t>
  </si>
  <si>
    <t>Novelizovaná legislativa</t>
  </si>
  <si>
    <t>Ověření systému financování přenesené působnosti prostřednictvím pilotního projektu včetně meziobecní spolupráce</t>
  </si>
  <si>
    <t>Přijetí a schválení předložených legislativních změn týkajících se systému financování přeneseného výkonu státní správy</t>
  </si>
  <si>
    <t>Novelizovaná legislativa (např. zákon o obcích, zákon o krajích, zákon o hl. m. Praze, zákon o rozpočtech územních samosprávných celků)</t>
  </si>
  <si>
    <t>Usnesení Vlády k výběru nejvhodnější varianty úpravy systému financování přeneseného výkonu státní správy.</t>
  </si>
  <si>
    <t>Usnesení Vlády k výběru nejvhodnější varianty úpravy systému financování přeneseného výkonu státní správy.
Vzor implementačního plánu</t>
  </si>
  <si>
    <t>MV: Odbor veřejné správy, dozoru a kontroly
MF: Odbor územních rozpočtů; 
Vláda ČR</t>
  </si>
  <si>
    <t>Zpracování záměru úpravy systému financování přeneseného výkonu státní správy a nejvhodnějších variant ke schválení Vládě ČR a jeho předložení na Vládu ČR</t>
  </si>
  <si>
    <t>Projednání  přínosů a dopadů realizace vybraných variant úpravy systému financování přeneseného výkonu státní správy s RVVS, dotčenými orgány ústřední státní správy, zástupci obcí</t>
  </si>
  <si>
    <t>Návrh variant optimalizace systému financování přeneseného výkonu státní správy a jejich zhodnocení minimálně z hlediska časového, legislativního, finančního, implementačního a meziobecní spolupráce. Identifikace přínosů a dopadů jednotlivých variant na dotčené subjekty.</t>
  </si>
  <si>
    <t>Zpracování analýzy zaměřené na současný systém financování přeneseného výkonu státní správy</t>
  </si>
  <si>
    <t xml:space="preserve"> Stanovení jasné gesce za realizaci optimalizace systému financování přeneseného výkonu státní správy</t>
  </si>
  <si>
    <t xml:space="preserve"> Stanovení jasné gesce za realizaci úpravy funkce územně členěných měst</t>
  </si>
  <si>
    <t>MV: Odbor veřejné správy, dozoru a kontroly, oddělení legislativně-právní</t>
  </si>
  <si>
    <t xml:space="preserve">Zpracování analýzy zaměřené na problematiku statutárních měst. Bude mít tři dílčí části </t>
  </si>
  <si>
    <t>Relevantní legislativa ČR a států vybraných pro benchmarking, aktuální informace od statutárních měst, statuty, ČSÚ, MV, výstupy z registrů a další relevantní informace</t>
  </si>
  <si>
    <t xml:space="preserve">Část A. - Analytický dokument, který bude zahrnovat dílčí části. </t>
  </si>
  <si>
    <t>Statutární města a další obce, Řídicí výbor</t>
  </si>
  <si>
    <t>1. analýza platné právní úpravy určování statutárních měst a možností stanovit pevná kritéria pro získání statutu:
- analýza platné právní úpravy a její vývoj 
- srovnání zahraničních právních úprav</t>
  </si>
  <si>
    <t>2. analýza platné právní úpravy faktického stavu územního členění statutárních měst v ČR, včetně posouzení možností povinného územního členění:
- analýza platné právní úpravy 
- historicko-právní analýza
- srovnání zahraničních právních úprav</t>
  </si>
  <si>
    <t>3. analýza rozsahu svěřené přenesené působnosti z hlediska platné právní úpravy i z hlediska faktického stavu (až na úroveň městských částí a jejich dalšího členění)
- analýza platné právní úpravy (zhodnocení obecného právního rámce v zákoně o obcích a dále případných speciálních úprav ve zvláštních právních předpisech)
- srovnání zahraničních právních úprav
- zjištění faktického stavu v jednotlivých územně členěných statutárních městech a jeho vzájemné porovnání
- zhodnocení vhodnosti platné právní úpravy a faktického stavu v jednotlivých územně členěných statutárních městech (z hlediska obecného a z hlediska jednotlivých oblastí výkonu státní správy)</t>
  </si>
  <si>
    <t>Návrh variant řešení postavení statutárních měst (systému výkonu a kritérií) a jejich zhodnocení minimálně z hlediska časového, legislativního, finančního a implementačního. Identifikace přínosů a dopadů jednotlivých variant na dotčené subjekty</t>
  </si>
  <si>
    <t>Projednání  přínosů a dopadů realizace vybraných variant úpravy funkce územně členěných  měst s RVVS, dotčenými orgány ústřední státní správy, zástupci obcí</t>
  </si>
  <si>
    <t>Zpracování záměru úpravy funkce územně členěných měst a nejvhodnějších variant ke schválení Vládě ČR a jeho předložení na Vládu ČR</t>
  </si>
  <si>
    <t>Usnesení Vlády k výběru nejvhodnější varianty úpravy územně členěných měst.</t>
  </si>
  <si>
    <t>Usnesení Vlády k výběru nejvhodnější varianty úpravy územně členěných měst
Vzor implementačního plánu</t>
  </si>
  <si>
    <t>Usnesení Vlády k výběru nejvhodnější varianty úpravy územně členěných měst</t>
  </si>
  <si>
    <t>Přijetí a schválení předložených legislativních změn týkajících se územně členěných měst</t>
  </si>
  <si>
    <t>Usnesení Vlády k výběru nejvhodnější varianty administrativního členění státu</t>
  </si>
  <si>
    <t>1.</t>
  </si>
  <si>
    <t>Příprava novely insolvenčního zákona</t>
  </si>
  <si>
    <t>Analýza řešení platební neschopnosti územních samosprávných celků</t>
  </si>
  <si>
    <t>Návrh novely insolvenčního zákona</t>
  </si>
  <si>
    <t>MSP: Odbor legislativy</t>
  </si>
  <si>
    <t>Provedení legislativních změn v insolvenčním zákoně</t>
  </si>
  <si>
    <t>Novela insolvenčního zákona uveřejněná ve sbírce zákonů</t>
  </si>
  <si>
    <t>Spuštění insolvenčního řízení u obcí a vyhodnocení jeho přínosů a dopadů</t>
  </si>
  <si>
    <t>Hodnotící zpráva o přínosech a dopadech novely insolvenčního zákona</t>
  </si>
  <si>
    <t xml:space="preserve">MSP: Odbor legislativy
MV: Odbor veřejné správy, dozoru a kontroly
MF: Odbor územních rozpočtů
</t>
  </si>
  <si>
    <t>Řídící výbor</t>
  </si>
  <si>
    <t>Příprava vzdělávacích aktivit v oblasti finančního řízení pro představitele územních samospráv</t>
  </si>
  <si>
    <t>Návrh vzdělávacího systému v oblasti finančního řízení</t>
  </si>
  <si>
    <t xml:space="preserve">MV: Odbor veřejné správy, dozoru a kontroly
</t>
  </si>
  <si>
    <t>MF: Odbor územních rozpočtů
Řídící výbor</t>
  </si>
  <si>
    <t>Realizace vzdělávacích aktivit v oblasti finančního řízení pro představitele územních samospráv</t>
  </si>
  <si>
    <t>Vzdělávací aktivity</t>
  </si>
  <si>
    <t xml:space="preserve">MV: Odbor veřejné správy, dozoru a kontroly
vybraný externí dodavatel
</t>
  </si>
  <si>
    <t>Zdroje</t>
  </si>
  <si>
    <t>Státní rozpočet / Operační program (specifikujte) / jiné (uveďte)</t>
  </si>
  <si>
    <t>Část A. - Analytický dokument, který se zaměří zejména na analýzu skutečných nákladů na výkon přenesené působnosti na úrovni jednotlivých obcí (vytvoření metodiky pro zjišťování nákladů na výkon přenesené působnosti). Nedílnou součástí bude rovněž mezinárodní srovnání s vybranými zeměmi, aplikace meziobecní spolupráce v dané oblasti a ověření proveditelnosti „výkonového“ financování. Analýza poskytne přehled výhod a nevýhod současného systému.</t>
  </si>
  <si>
    <t xml:space="preserve">Část B. - Dokument zahrnující varianty řešení </t>
  </si>
  <si>
    <t>Zpracování detailního implementačního plánu realizace vybrané varianty a samotná definice nového systému financování přenesené působnosti</t>
  </si>
  <si>
    <t>Implementační plán s konkrétními kroky, odpovědnostmi a časovým harmonogramem, nová metodika financování přenesené působnosti</t>
  </si>
  <si>
    <t>Účinnost novelizované legislativy a nového systému financování přenesené působnosti v praxi</t>
  </si>
  <si>
    <t>Spuštění nového systému financování přenesené působnosti a vyhodnocení jeho přínosů a dopadů</t>
  </si>
  <si>
    <t>Novelizovaná legislativa a nová metodika financování přenesené působnosti</t>
  </si>
  <si>
    <t>Časová náročnost realizace aktivity v měsících</t>
  </si>
  <si>
    <t>-</t>
  </si>
  <si>
    <t>OP Zaměstnanost</t>
  </si>
  <si>
    <t>MV: Odbor veřejné správy, dozoru a kontroly, oddělení legislativně-právní; Vláda ČR</t>
  </si>
  <si>
    <t>Statutární města</t>
  </si>
  <si>
    <t>Řídicí výbor</t>
  </si>
  <si>
    <t>Státní rozpočet</t>
  </si>
  <si>
    <t>Operační program Zaměstnanost</t>
  </si>
  <si>
    <t>Integrovaný regionální operační program</t>
  </si>
  <si>
    <t>ÚSC, dotčená ministerstva</t>
  </si>
  <si>
    <t>Vláda ČR</t>
  </si>
  <si>
    <t>Zadávací dokumentace, rozhodnutí o výběru, smlouva se zpracovatelem</t>
  </si>
  <si>
    <t>MV: Odbor veřejné správy, dozoru a kontroly
MF: Odbor územních rozpočtů
Řídící výbor</t>
  </si>
  <si>
    <t>Nová metodika financování přenesené působnosti</t>
  </si>
  <si>
    <t>Fungující systém financování přenesené působnosti v praxi; hodnotící zpráva o jeho přínosech a dopadech</t>
  </si>
  <si>
    <t>Státní rozpočet / případně OP Zaměstnanost</t>
  </si>
  <si>
    <t>Státní rozpočet / OP Zaměstnanost</t>
  </si>
  <si>
    <t>Osobní náklady</t>
  </si>
  <si>
    <t>= Časová náročnost * celkem pracovních úvazků * průměrná mzda1</t>
  </si>
  <si>
    <r>
      <rPr>
        <sz val="7"/>
        <color indexed="8"/>
        <rFont val="Arial"/>
        <family val="2"/>
        <charset val="238"/>
      </rPr>
      <t>1</t>
    </r>
    <r>
      <rPr>
        <sz val="10"/>
        <color indexed="8"/>
        <rFont val="Arial"/>
        <family val="2"/>
        <charset val="238"/>
      </rPr>
      <t xml:space="preserve"> Náklady byly vypočteny ze 14. platové třídy, průměrného osobního příplatku ve výši 18 % a odvodů ve výši 35 %. Uvedené úvazky lze rozdělit mezi více pracovníků, nejedná se tedy o počet osob zapojených do realizace aktivity.</t>
    </r>
  </si>
  <si>
    <t>Náklady celkem</t>
  </si>
  <si>
    <t>=Osobní náklady + ostatní náklady</t>
  </si>
  <si>
    <t>zatím neodhadnutelné náklady</t>
  </si>
  <si>
    <r>
      <rPr>
        <sz val="8"/>
        <color theme="1"/>
        <rFont val="Arial"/>
        <family val="2"/>
        <charset val="238"/>
      </rPr>
      <t>1</t>
    </r>
    <r>
      <rPr>
        <sz val="10"/>
        <color theme="1"/>
        <rFont val="Arial"/>
        <family val="2"/>
        <charset val="238"/>
      </rPr>
      <t xml:space="preserve"> náklady jsou vypočítány z platu 49 300 Kč superhrubé mzdy, tarif 14. platové třídy včetně osobního příplatku
18 %. Uvedené úvazky lze rozdělit mezi více pracovníků, nejedná se tedy o počet osob zapojených do realizace aktivity.</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</si>
</sst>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Kč&quot;;[Red]\-#,##0\ &quot;Kč&quot;"/>
    <numFmt numFmtId="164" formatCode="0.0"/>
    <numFmt numFmtId="165" formatCode="#,##0.00\ &quot;Kč&quot;"/>
    <numFmt numFmtId="166" formatCode="#,##0\ &quot;Kč&quot;"/>
  </numFmts>
  <fonts count="15" x14ac:knownFonts="1">
    <font>
      <sz val="11"/>
      <color theme="1"/>
      <name val="Calibri"/>
      <family val="2"/>
      <charset val="238"/>
      <scheme val="minor"/>
    </font>
    <font>
      <sz val="10"/>
      <color theme="1"/>
      <name val="Calibri"/>
      <family val="2"/>
      <charset val="238"/>
      <scheme val="minor"/>
    </font>
    <font>
      <b/>
      <sz val="9"/>
      <color indexed="81"/>
      <name val="Tahoma"/>
      <family val="2"/>
      <charset val="238"/>
    </font>
    <font>
      <sz val="9"/>
      <color indexed="81"/>
      <name val="Tahoma"/>
      <family val="2"/>
      <charset val="238"/>
    </font>
    <font>
      <b/>
      <sz val="10"/>
      <color theme="1"/>
      <name val="Arial"/>
      <family val="2"/>
      <charset val="238"/>
    </font>
    <font>
      <b/>
      <sz val="10"/>
      <color indexed="8"/>
      <name val="Arial"/>
      <family val="2"/>
      <charset val="238"/>
    </font>
    <font>
      <i/>
      <sz val="10"/>
      <color theme="1"/>
      <name val="Arial"/>
      <family val="2"/>
      <charset val="238"/>
    </font>
    <font>
      <i/>
      <sz val="10"/>
      <color indexed="8"/>
      <name val="Arial"/>
      <family val="2"/>
      <charset val="238"/>
    </font>
    <font>
      <sz val="10"/>
      <color theme="1"/>
      <name val="Arial"/>
      <family val="2"/>
      <charset val="238"/>
    </font>
    <font>
      <sz val="10"/>
      <name val="Arial"/>
      <family val="2"/>
      <charset val="238"/>
    </font>
    <font>
      <sz val="10"/>
      <color rgb="FFFF0000"/>
      <name val="Arial"/>
      <family val="2"/>
      <charset val="238"/>
    </font>
    <font>
      <sz val="10"/>
      <color theme="0"/>
      <name val="Arial"/>
      <family val="2"/>
      <charset val="238"/>
    </font>
    <font>
      <sz val="10"/>
      <color indexed="8"/>
      <name val="Arial"/>
      <family val="2"/>
      <charset val="238"/>
    </font>
    <font>
      <sz val="7"/>
      <color indexed="8"/>
      <name val="Arial"/>
      <family val="2"/>
      <charset val="238"/>
    </font>
    <font>
      <sz val="8"/>
      <color theme="1"/>
      <name val="Arial"/>
      <family val="2"/>
      <charset val="238"/>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8" tint="0.79998168889431442"/>
        <bgColor indexed="64"/>
      </patternFill>
    </fill>
  </fills>
  <borders count="49">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195">
    <xf numFmtId="0" fontId="0" fillId="0" borderId="0" xfId="0"/>
    <xf numFmtId="0" fontId="1" fillId="0" borderId="4" xfId="0" applyFont="1" applyFill="1" applyBorder="1"/>
    <xf numFmtId="166" fontId="1" fillId="0" borderId="0" xfId="0" applyNumberFormat="1" applyFont="1" applyFill="1" applyBorder="1"/>
    <xf numFmtId="0" fontId="1" fillId="0" borderId="0" xfId="0" applyFont="1"/>
    <xf numFmtId="0" fontId="4"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49" fontId="7" fillId="3" borderId="3"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xf>
    <xf numFmtId="14"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164" fontId="8" fillId="0" borderId="10" xfId="0" applyNumberFormat="1" applyFont="1" applyFill="1" applyBorder="1" applyAlignment="1">
      <alignment horizontal="center"/>
    </xf>
    <xf numFmtId="164" fontId="8" fillId="0" borderId="11" xfId="0" applyNumberFormat="1" applyFont="1" applyFill="1" applyBorder="1" applyAlignment="1">
      <alignment horizontal="center" vertical="center"/>
    </xf>
    <xf numFmtId="164" fontId="8" fillId="0" borderId="13" xfId="0" applyNumberFormat="1" applyFont="1" applyFill="1" applyBorder="1" applyAlignment="1">
      <alignment horizontal="center"/>
    </xf>
    <xf numFmtId="164" fontId="8" fillId="0" borderId="15" xfId="0" applyNumberFormat="1" applyFont="1" applyFill="1" applyBorder="1" applyAlignment="1">
      <alignment horizontal="center" vertical="center"/>
    </xf>
    <xf numFmtId="165" fontId="8" fillId="0" borderId="13" xfId="0" applyNumberFormat="1" applyFont="1" applyFill="1" applyBorder="1" applyAlignment="1">
      <alignment vertical="center"/>
    </xf>
    <xf numFmtId="164" fontId="8" fillId="0" borderId="15" xfId="0" applyNumberFormat="1" applyFont="1" applyFill="1" applyBorder="1" applyAlignment="1">
      <alignment horizontal="center" vertical="center" wrapText="1"/>
    </xf>
    <xf numFmtId="165" fontId="9" fillId="0" borderId="13" xfId="0" applyNumberFormat="1" applyFont="1" applyFill="1" applyBorder="1" applyAlignment="1">
      <alignmen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xf>
    <xf numFmtId="14" fontId="8" fillId="0" borderId="17" xfId="0" applyNumberFormat="1" applyFont="1" applyFill="1" applyBorder="1" applyAlignment="1">
      <alignment horizontal="center" vertical="center"/>
    </xf>
    <xf numFmtId="0" fontId="8" fillId="0" borderId="17" xfId="0" applyFont="1" applyFill="1" applyBorder="1" applyAlignment="1">
      <alignment horizontal="center" vertical="center" wrapText="1"/>
    </xf>
    <xf numFmtId="164" fontId="8" fillId="0" borderId="18" xfId="0" applyNumberFormat="1" applyFont="1" applyFill="1" applyBorder="1" applyAlignment="1">
      <alignment horizontal="center" vertical="center"/>
    </xf>
    <xf numFmtId="0" fontId="8" fillId="0" borderId="19" xfId="0" applyFont="1" applyBorder="1"/>
    <xf numFmtId="0" fontId="8" fillId="0" borderId="0" xfId="0" applyFont="1" applyBorder="1"/>
    <xf numFmtId="0" fontId="4" fillId="4" borderId="20" xfId="0" applyFont="1" applyFill="1" applyBorder="1" applyAlignment="1"/>
    <xf numFmtId="165" fontId="4" fillId="4" borderId="21" xfId="0" applyNumberFormat="1" applyFont="1" applyFill="1" applyBorder="1" applyAlignment="1"/>
    <xf numFmtId="6" fontId="10" fillId="0" borderId="0" xfId="0" applyNumberFormat="1" applyFont="1" applyBorder="1"/>
    <xf numFmtId="0" fontId="8" fillId="0" borderId="0" xfId="0" applyFont="1"/>
    <xf numFmtId="0" fontId="5" fillId="2" borderId="30" xfId="0" applyFont="1" applyFill="1" applyBorder="1" applyAlignment="1">
      <alignment horizontal="center" vertical="center"/>
    </xf>
    <xf numFmtId="0" fontId="8" fillId="0" borderId="4" xfId="0" applyFont="1" applyFill="1" applyBorder="1"/>
    <xf numFmtId="49" fontId="7" fillId="3" borderId="30" xfId="0" applyNumberFormat="1" applyFont="1" applyFill="1" applyBorder="1" applyAlignment="1">
      <alignment horizontal="center" vertical="center" wrapText="1"/>
    </xf>
    <xf numFmtId="164" fontId="8" fillId="0" borderId="34" xfId="0" applyNumberFormat="1" applyFont="1" applyFill="1" applyBorder="1" applyAlignment="1">
      <alignment horizontal="center" vertical="center"/>
    </xf>
    <xf numFmtId="164" fontId="8" fillId="0" borderId="35" xfId="0" applyNumberFormat="1" applyFont="1" applyFill="1" applyBorder="1" applyAlignment="1">
      <alignment horizontal="center" vertical="center" wrapText="1"/>
    </xf>
    <xf numFmtId="16" fontId="8" fillId="0" borderId="22" xfId="0" applyNumberFormat="1" applyFont="1" applyFill="1" applyBorder="1" applyAlignment="1">
      <alignment horizontal="center" vertical="center"/>
    </xf>
    <xf numFmtId="14" fontId="8" fillId="0" borderId="22" xfId="0" applyNumberFormat="1" applyFont="1" applyFill="1" applyBorder="1" applyAlignment="1">
      <alignment horizontal="center" vertical="center"/>
    </xf>
    <xf numFmtId="14" fontId="8" fillId="0" borderId="22" xfId="0" applyNumberFormat="1" applyFont="1" applyFill="1" applyBorder="1" applyAlignment="1">
      <alignment horizontal="center" vertical="center" wrapText="1"/>
    </xf>
    <xf numFmtId="164" fontId="8" fillId="0" borderId="35" xfId="0" applyNumberFormat="1" applyFont="1" applyFill="1" applyBorder="1" applyAlignment="1">
      <alignment horizontal="center" vertical="center"/>
    </xf>
    <xf numFmtId="164" fontId="8" fillId="0" borderId="36" xfId="0" applyNumberFormat="1" applyFont="1" applyFill="1" applyBorder="1" applyAlignment="1">
      <alignment horizontal="center" vertical="center"/>
    </xf>
    <xf numFmtId="166" fontId="8" fillId="0" borderId="0" xfId="0" applyNumberFormat="1" applyFont="1" applyFill="1" applyBorder="1"/>
    <xf numFmtId="0" fontId="8" fillId="0" borderId="27" xfId="0" applyFont="1" applyFill="1" applyBorder="1" applyAlignment="1">
      <alignment horizontal="left" vertical="center" wrapText="1"/>
    </xf>
    <xf numFmtId="164" fontId="8" fillId="0" borderId="22" xfId="0" applyNumberFormat="1" applyFont="1" applyFill="1" applyBorder="1" applyAlignment="1">
      <alignment horizontal="center" vertical="center"/>
    </xf>
    <xf numFmtId="0" fontId="6" fillId="3" borderId="2" xfId="0" applyFont="1" applyFill="1" applyBorder="1" applyAlignment="1">
      <alignment horizontal="center" vertical="center" wrapText="1"/>
    </xf>
    <xf numFmtId="0" fontId="6" fillId="3" borderId="33"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9" fillId="0" borderId="13" xfId="0" applyFont="1" applyFill="1" applyBorder="1" applyAlignment="1">
      <alignment horizontal="center" vertical="center"/>
    </xf>
    <xf numFmtId="14" fontId="9" fillId="0" borderId="13"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0" fontId="8" fillId="0" borderId="23" xfId="0" applyFont="1" applyFill="1" applyBorder="1" applyAlignment="1">
      <alignment vertical="center" wrapText="1"/>
    </xf>
    <xf numFmtId="165" fontId="9" fillId="0" borderId="13" xfId="0" applyNumberFormat="1" applyFont="1" applyFill="1" applyBorder="1" applyAlignment="1">
      <alignment horizontal="center" vertical="center"/>
    </xf>
    <xf numFmtId="165" fontId="9" fillId="0" borderId="15" xfId="0" applyNumberFormat="1" applyFont="1" applyFill="1" applyBorder="1" applyAlignment="1">
      <alignment horizontal="center" vertical="center"/>
    </xf>
    <xf numFmtId="0" fontId="9" fillId="0" borderId="13" xfId="0" applyFont="1" applyFill="1" applyBorder="1" applyAlignment="1">
      <alignment vertical="center" wrapText="1"/>
    </xf>
    <xf numFmtId="0" fontId="8" fillId="0" borderId="28" xfId="0" applyFont="1" applyFill="1" applyBorder="1" applyAlignment="1">
      <alignment vertical="center" wrapText="1"/>
    </xf>
    <xf numFmtId="165" fontId="9" fillId="0" borderId="18" xfId="0" applyNumberFormat="1" applyFont="1" applyFill="1" applyBorder="1" applyAlignment="1">
      <alignment horizontal="center" vertical="center"/>
    </xf>
    <xf numFmtId="0" fontId="8" fillId="0" borderId="0" xfId="0" applyFont="1" applyAlignment="1">
      <alignment horizontal="center"/>
    </xf>
    <xf numFmtId="164" fontId="8" fillId="0" borderId="10" xfId="0" applyNumberFormat="1" applyFont="1" applyFill="1" applyBorder="1" applyAlignment="1">
      <alignment horizontal="right"/>
    </xf>
    <xf numFmtId="164" fontId="8" fillId="0" borderId="13" xfId="0" applyNumberFormat="1" applyFont="1" applyFill="1" applyBorder="1" applyAlignment="1">
      <alignment horizontal="right"/>
    </xf>
    <xf numFmtId="164" fontId="8" fillId="0" borderId="17" xfId="0" applyNumberFormat="1" applyFont="1" applyFill="1" applyBorder="1" applyAlignment="1">
      <alignment horizontal="right"/>
    </xf>
    <xf numFmtId="164" fontId="8" fillId="0" borderId="10"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xf>
    <xf numFmtId="14" fontId="8" fillId="0" borderId="13" xfId="0" applyNumberFormat="1"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4" fillId="2" borderId="2"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9" fillId="0" borderId="13" xfId="0" applyFont="1" applyFill="1" applyBorder="1" applyAlignment="1">
      <alignment horizontal="left" vertical="center" wrapText="1"/>
    </xf>
    <xf numFmtId="165" fontId="9" fillId="0" borderId="15"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4" fillId="2" borderId="2" xfId="0" applyFont="1" applyFill="1" applyBorder="1" applyAlignment="1">
      <alignment horizontal="center" vertical="center"/>
    </xf>
    <xf numFmtId="0" fontId="8" fillId="0" borderId="10"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xf>
    <xf numFmtId="14" fontId="8" fillId="0" borderId="13" xfId="0" applyNumberFormat="1"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13" xfId="0" applyFont="1" applyFill="1" applyBorder="1" applyAlignment="1">
      <alignment horizontal="center" vertical="center" wrapText="1"/>
    </xf>
    <xf numFmtId="165" fontId="8" fillId="0" borderId="13" xfId="0" applyNumberFormat="1" applyFont="1" applyFill="1" applyBorder="1" applyAlignment="1">
      <alignment horizontal="right" vertical="center"/>
    </xf>
    <xf numFmtId="0" fontId="8" fillId="0" borderId="23" xfId="0" applyFont="1" applyFill="1" applyBorder="1" applyAlignment="1">
      <alignment horizontal="center" vertical="center" wrapText="1"/>
    </xf>
    <xf numFmtId="0" fontId="5" fillId="2" borderId="31" xfId="0" applyFont="1" applyFill="1" applyBorder="1" applyAlignment="1">
      <alignment horizontal="center" vertical="center"/>
    </xf>
    <xf numFmtId="49" fontId="7" fillId="3" borderId="31" xfId="0" applyNumberFormat="1" applyFont="1" applyFill="1" applyBorder="1" applyAlignment="1">
      <alignment horizontal="center" vertical="center" wrapText="1"/>
    </xf>
    <xf numFmtId="164" fontId="8" fillId="0" borderId="39" xfId="0" applyNumberFormat="1" applyFont="1" applyFill="1" applyBorder="1" applyAlignment="1">
      <alignment horizontal="center" vertical="center"/>
    </xf>
    <xf numFmtId="164" fontId="8" fillId="0" borderId="26" xfId="0" applyNumberFormat="1" applyFont="1" applyFill="1" applyBorder="1" applyAlignment="1">
      <alignment horizontal="center" vertical="center"/>
    </xf>
    <xf numFmtId="164" fontId="8" fillId="0" borderId="26" xfId="0" applyNumberFormat="1" applyFont="1" applyFill="1" applyBorder="1" applyAlignment="1">
      <alignment horizontal="center" vertical="center" wrapText="1"/>
    </xf>
    <xf numFmtId="164" fontId="8" fillId="0" borderId="40" xfId="0" applyNumberFormat="1" applyFont="1" applyFill="1" applyBorder="1" applyAlignment="1">
      <alignment horizontal="center" vertical="center"/>
    </xf>
    <xf numFmtId="0" fontId="1" fillId="0" borderId="0" xfId="0" applyFont="1" applyFill="1" applyBorder="1"/>
    <xf numFmtId="166" fontId="1" fillId="0" borderId="0" xfId="0" applyNumberFormat="1" applyFont="1" applyFill="1" applyBorder="1" applyAlignment="1"/>
    <xf numFmtId="0" fontId="8" fillId="0" borderId="14" xfId="0" applyFont="1" applyFill="1" applyBorder="1" applyAlignment="1">
      <alignment vertical="center" wrapText="1"/>
    </xf>
    <xf numFmtId="166" fontId="1" fillId="0" borderId="41" xfId="0" applyNumberFormat="1" applyFont="1" applyFill="1" applyBorder="1" applyAlignment="1"/>
    <xf numFmtId="0" fontId="1" fillId="0" borderId="41" xfId="0" applyFont="1" applyFill="1" applyBorder="1"/>
    <xf numFmtId="0" fontId="5" fillId="2" borderId="33" xfId="0" applyFont="1" applyFill="1" applyBorder="1" applyAlignment="1">
      <alignment horizontal="center" vertical="center"/>
    </xf>
    <xf numFmtId="49" fontId="7" fillId="3" borderId="33" xfId="0" applyNumberFormat="1" applyFont="1" applyFill="1" applyBorder="1" applyAlignment="1">
      <alignment horizontal="center" vertical="center" wrapText="1"/>
    </xf>
    <xf numFmtId="0" fontId="8" fillId="0" borderId="0" xfId="0" applyFont="1" applyFill="1" applyBorder="1"/>
    <xf numFmtId="166" fontId="8" fillId="0" borderId="0" xfId="0" applyNumberFormat="1" applyFont="1" applyFill="1" applyBorder="1" applyAlignment="1"/>
    <xf numFmtId="0" fontId="9" fillId="0" borderId="17" xfId="0" applyFont="1" applyFill="1" applyBorder="1" applyAlignment="1">
      <alignment horizontal="left" vertical="center" wrapText="1"/>
    </xf>
    <xf numFmtId="0" fontId="9" fillId="0" borderId="17" xfId="0" applyFont="1" applyFill="1" applyBorder="1" applyAlignment="1">
      <alignment horizontal="center" vertical="center"/>
    </xf>
    <xf numFmtId="14" fontId="9" fillId="0" borderId="17" xfId="0" applyNumberFormat="1" applyFont="1" applyFill="1" applyBorder="1" applyAlignment="1">
      <alignment horizontal="center" vertical="center"/>
    </xf>
    <xf numFmtId="0" fontId="9" fillId="0" borderId="17" xfId="0" applyFont="1" applyFill="1" applyBorder="1" applyAlignment="1">
      <alignment vertical="center" wrapText="1"/>
    </xf>
    <xf numFmtId="164" fontId="8" fillId="0" borderId="42" xfId="0" applyNumberFormat="1" applyFont="1" applyFill="1" applyBorder="1" applyAlignment="1">
      <alignment horizontal="center"/>
    </xf>
    <xf numFmtId="164" fontId="8" fillId="0" borderId="25" xfId="0" applyNumberFormat="1" applyFont="1" applyFill="1" applyBorder="1" applyAlignment="1">
      <alignment horizontal="center"/>
    </xf>
    <xf numFmtId="164" fontId="8" fillId="0" borderId="43" xfId="0" applyNumberFormat="1" applyFont="1" applyFill="1" applyBorder="1" applyAlignment="1">
      <alignment horizontal="center"/>
    </xf>
    <xf numFmtId="166" fontId="8" fillId="0" borderId="41" xfId="0" applyNumberFormat="1" applyFont="1" applyFill="1" applyBorder="1" applyAlignment="1"/>
    <xf numFmtId="0" fontId="8" fillId="0" borderId="41" xfId="0" applyFont="1" applyFill="1" applyBorder="1"/>
    <xf numFmtId="0" fontId="4" fillId="2" borderId="27" xfId="0" applyFont="1" applyFill="1" applyBorder="1" applyAlignment="1">
      <alignment horizontal="center" vertical="center"/>
    </xf>
    <xf numFmtId="0" fontId="4" fillId="2" borderId="27" xfId="0" applyFont="1" applyFill="1" applyBorder="1" applyAlignment="1">
      <alignment horizontal="center" vertical="center" wrapText="1"/>
    </xf>
    <xf numFmtId="0" fontId="5" fillId="2" borderId="47"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4" xfId="0" applyFont="1" applyFill="1" applyBorder="1" applyAlignment="1">
      <alignment horizontal="center" vertical="center"/>
    </xf>
    <xf numFmtId="14" fontId="9" fillId="0" borderId="24" xfId="0" applyNumberFormat="1" applyFont="1" applyFill="1" applyBorder="1" applyAlignment="1">
      <alignment horizontal="center" vertical="center"/>
    </xf>
    <xf numFmtId="164" fontId="9" fillId="0" borderId="24" xfId="0" applyNumberFormat="1" applyFont="1" applyFill="1" applyBorder="1" applyAlignment="1">
      <alignment horizontal="center" vertical="center"/>
    </xf>
    <xf numFmtId="165" fontId="9" fillId="0" borderId="38" xfId="0" applyNumberFormat="1" applyFont="1" applyFill="1" applyBorder="1" applyAlignment="1">
      <alignment horizontal="center" vertical="center"/>
    </xf>
    <xf numFmtId="0" fontId="8" fillId="0" borderId="31" xfId="0" applyFont="1" applyFill="1" applyBorder="1"/>
    <xf numFmtId="165" fontId="11" fillId="0" borderId="0" xfId="0" applyNumberFormat="1" applyFont="1" applyFill="1" applyBorder="1"/>
    <xf numFmtId="165" fontId="8" fillId="0" borderId="25" xfId="0" applyNumberFormat="1" applyFont="1" applyFill="1" applyBorder="1" applyAlignment="1">
      <alignment vertical="center"/>
    </xf>
    <xf numFmtId="165" fontId="9" fillId="0" borderId="25" xfId="0" applyNumberFormat="1" applyFont="1" applyFill="1" applyBorder="1" applyAlignment="1">
      <alignment vertical="center" wrapText="1"/>
    </xf>
    <xf numFmtId="164" fontId="8" fillId="0" borderId="22" xfId="0" applyNumberFormat="1" applyFont="1" applyFill="1" applyBorder="1" applyAlignment="1">
      <alignment horizontal="center"/>
    </xf>
    <xf numFmtId="164" fontId="8" fillId="0" borderId="44" xfId="0" applyNumberFormat="1" applyFont="1" applyFill="1" applyBorder="1" applyAlignment="1">
      <alignment horizontal="center"/>
    </xf>
    <xf numFmtId="0" fontId="4" fillId="4" borderId="29" xfId="0" applyFont="1" applyFill="1" applyBorder="1" applyAlignment="1"/>
    <xf numFmtId="165" fontId="4" fillId="4" borderId="31" xfId="0" applyNumberFormat="1" applyFont="1" applyFill="1" applyBorder="1" applyAlignment="1"/>
    <xf numFmtId="165" fontId="4" fillId="4" borderId="30" xfId="0" applyNumberFormat="1" applyFont="1" applyFill="1" applyBorder="1" applyAlignment="1"/>
    <xf numFmtId="165" fontId="4" fillId="4" borderId="41" xfId="0" applyNumberFormat="1" applyFont="1" applyFill="1" applyBorder="1" applyAlignment="1"/>
    <xf numFmtId="164" fontId="8" fillId="0" borderId="42" xfId="0" applyNumberFormat="1" applyFont="1" applyFill="1" applyBorder="1" applyAlignment="1">
      <alignment horizontal="right"/>
    </xf>
    <xf numFmtId="164" fontId="8" fillId="0" borderId="25" xfId="0" applyNumberFormat="1" applyFont="1" applyFill="1" applyBorder="1" applyAlignment="1">
      <alignment horizontal="right"/>
    </xf>
    <xf numFmtId="49" fontId="6" fillId="3" borderId="48" xfId="0" applyNumberFormat="1" applyFont="1" applyFill="1" applyBorder="1" applyAlignment="1">
      <alignment horizontal="center" vertical="center" wrapText="1"/>
    </xf>
    <xf numFmtId="165" fontId="8" fillId="0" borderId="10" xfId="0" applyNumberFormat="1" applyFont="1" applyFill="1" applyBorder="1" applyAlignment="1">
      <alignment vertical="center"/>
    </xf>
    <xf numFmtId="165" fontId="8" fillId="0" borderId="22" xfId="0" applyNumberFormat="1" applyFont="1" applyFill="1" applyBorder="1" applyAlignment="1">
      <alignment vertical="center"/>
    </xf>
    <xf numFmtId="164" fontId="8" fillId="0" borderId="22" xfId="0" applyNumberFormat="1" applyFont="1" applyFill="1" applyBorder="1" applyAlignment="1">
      <alignment horizontal="right" vertical="center"/>
    </xf>
    <xf numFmtId="165" fontId="9" fillId="0" borderId="13" xfId="0" applyNumberFormat="1" applyFont="1" applyFill="1" applyBorder="1" applyAlignment="1">
      <alignment vertical="center"/>
    </xf>
    <xf numFmtId="165" fontId="9" fillId="0" borderId="22" xfId="0" applyNumberFormat="1" applyFont="1" applyFill="1" applyBorder="1" applyAlignment="1">
      <alignment vertical="center"/>
    </xf>
    <xf numFmtId="164" fontId="9" fillId="0" borderId="22" xfId="0" applyNumberFormat="1" applyFont="1" applyFill="1" applyBorder="1" applyAlignment="1">
      <alignment horizontal="center" vertical="center"/>
    </xf>
    <xf numFmtId="165" fontId="9" fillId="0" borderId="22" xfId="0" applyNumberFormat="1" applyFont="1" applyFill="1" applyBorder="1" applyAlignment="1">
      <alignment horizontal="right" vertical="center"/>
    </xf>
    <xf numFmtId="0" fontId="4" fillId="4" borderId="29" xfId="0" applyFont="1" applyFill="1" applyBorder="1" applyAlignment="1">
      <alignment horizontal="center"/>
    </xf>
    <xf numFmtId="165" fontId="4" fillId="4" borderId="31" xfId="0" applyNumberFormat="1" applyFont="1" applyFill="1" applyBorder="1" applyAlignment="1">
      <alignment horizontal="right"/>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Border="1" applyAlignment="1">
      <alignment vertical="center"/>
    </xf>
    <xf numFmtId="0" fontId="4" fillId="2" borderId="3" xfId="0" applyFont="1" applyFill="1" applyBorder="1" applyAlignment="1">
      <alignment horizontal="center" vertical="center"/>
    </xf>
    <xf numFmtId="49" fontId="6" fillId="3" borderId="27" xfId="0" applyNumberFormat="1"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165" fontId="8" fillId="0" borderId="27" xfId="0" applyNumberFormat="1"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6" xfId="0" applyFont="1" applyFill="1" applyBorder="1" applyAlignment="1">
      <alignment horizontal="left" vertical="center" wrapText="1"/>
    </xf>
    <xf numFmtId="0" fontId="8" fillId="0" borderId="10" xfId="0" applyFont="1" applyFill="1" applyBorder="1" applyAlignment="1">
      <alignment horizontal="left" vertical="center" wrapText="1"/>
    </xf>
    <xf numFmtId="164" fontId="8" fillId="0" borderId="10"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xf>
    <xf numFmtId="164" fontId="8" fillId="0" borderId="22" xfId="0" applyNumberFormat="1" applyFont="1" applyFill="1" applyBorder="1" applyAlignment="1">
      <alignment horizontal="center" vertical="center"/>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center"/>
    </xf>
    <xf numFmtId="14" fontId="8" fillId="0" borderId="13" xfId="0" applyNumberFormat="1" applyFont="1" applyFill="1" applyBorder="1" applyAlignment="1">
      <alignment horizontal="center" vertical="center"/>
    </xf>
    <xf numFmtId="0" fontId="8" fillId="0" borderId="22"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13" xfId="0" applyFont="1" applyFill="1" applyBorder="1" applyAlignment="1">
      <alignment horizontal="center" vertical="center" wrapText="1"/>
    </xf>
    <xf numFmtId="164" fontId="8" fillId="0" borderId="44" xfId="0" applyNumberFormat="1" applyFont="1" applyFill="1" applyBorder="1" applyAlignment="1">
      <alignment horizontal="center" vertical="center"/>
    </xf>
    <xf numFmtId="164" fontId="8" fillId="0" borderId="8" xfId="0" applyNumberFormat="1" applyFont="1" applyFill="1" applyBorder="1" applyAlignment="1">
      <alignment horizontal="center" vertical="center"/>
    </xf>
    <xf numFmtId="164" fontId="8" fillId="0" borderId="45" xfId="0" applyNumberFormat="1" applyFont="1" applyFill="1" applyBorder="1" applyAlignment="1">
      <alignment horizontal="center" vertical="center"/>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2" xfId="0" applyFont="1" applyFill="1" applyBorder="1" applyAlignment="1">
      <alignment horizontal="left" vertical="center" wrapText="1"/>
    </xf>
    <xf numFmtId="165" fontId="8" fillId="0" borderId="22" xfId="0" applyNumberFormat="1" applyFont="1" applyFill="1" applyBorder="1" applyAlignment="1">
      <alignment horizontal="right" vertical="center"/>
    </xf>
    <xf numFmtId="165" fontId="8" fillId="0" borderId="7" xfId="0" applyNumberFormat="1" applyFont="1" applyFill="1" applyBorder="1" applyAlignment="1">
      <alignment horizontal="right" vertical="center"/>
    </xf>
    <xf numFmtId="165" fontId="8" fillId="0" borderId="24" xfId="0" applyNumberFormat="1" applyFont="1" applyFill="1" applyBorder="1" applyAlignment="1">
      <alignment horizontal="right" vertical="center"/>
    </xf>
    <xf numFmtId="165" fontId="8" fillId="0" borderId="10" xfId="0" applyNumberFormat="1" applyFont="1" applyFill="1" applyBorder="1" applyAlignment="1">
      <alignment horizontal="center" vertical="center"/>
    </xf>
    <xf numFmtId="165" fontId="8" fillId="0" borderId="13" xfId="0" applyNumberFormat="1" applyFont="1" applyFill="1" applyBorder="1" applyAlignment="1">
      <alignment horizontal="center" vertical="center"/>
    </xf>
    <xf numFmtId="165" fontId="8" fillId="0" borderId="22"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8" fillId="0" borderId="24" xfId="0" applyNumberFormat="1" applyFont="1" applyFill="1" applyBorder="1" applyAlignment="1">
      <alignment horizontal="center" vertical="center"/>
    </xf>
    <xf numFmtId="0" fontId="12" fillId="0" borderId="0" xfId="0" applyFont="1" applyFill="1" applyBorder="1" applyAlignment="1">
      <alignment horizontal="left" vertical="center" wrapText="1"/>
    </xf>
    <xf numFmtId="165" fontId="8" fillId="0" borderId="13" xfId="0" applyNumberFormat="1" applyFont="1" applyFill="1" applyBorder="1" applyAlignment="1">
      <alignment horizontal="right" vertical="center"/>
    </xf>
    <xf numFmtId="164" fontId="8" fillId="0" borderId="17" xfId="0" applyNumberFormat="1" applyFont="1" applyFill="1" applyBorder="1" applyAlignment="1">
      <alignment horizontal="center" vertical="center"/>
    </xf>
    <xf numFmtId="165" fontId="8" fillId="0" borderId="17" xfId="0" applyNumberFormat="1"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0" xfId="0" applyFont="1" applyBorder="1" applyAlignment="1">
      <alignment horizontal="left"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2" borderId="46" xfId="0" applyFont="1" applyFill="1" applyBorder="1" applyAlignment="1">
      <alignment horizontal="center" vertical="center"/>
    </xf>
    <xf numFmtId="0" fontId="4" fillId="2" borderId="27" xfId="0" applyFont="1" applyFill="1" applyBorder="1" applyAlignment="1">
      <alignment horizontal="center" vertical="center"/>
    </xf>
    <xf numFmtId="0" fontId="6" fillId="3" borderId="29" xfId="0" applyFont="1" applyFill="1" applyBorder="1" applyAlignment="1">
      <alignment horizontal="left" vertical="center" wrapText="1"/>
    </xf>
    <xf numFmtId="0" fontId="6" fillId="3" borderId="31" xfId="0" applyFont="1" applyFill="1" applyBorder="1" applyAlignment="1">
      <alignment horizontal="left" vertical="center" wrapText="1"/>
    </xf>
    <xf numFmtId="0" fontId="6" fillId="3" borderId="32" xfId="0" applyFont="1" applyFill="1" applyBorder="1" applyAlignment="1">
      <alignment horizontal="left" vertical="center" wrapText="1"/>
    </xf>
    <xf numFmtId="0" fontId="9" fillId="0" borderId="24" xfId="0" applyFont="1" applyFill="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6"/>
  <sheetViews>
    <sheetView topLeftCell="J1" zoomScale="85" zoomScaleNormal="85" zoomScaleSheetLayoutView="90" workbookViewId="0">
      <selection sqref="A1:D1"/>
    </sheetView>
  </sheetViews>
  <sheetFormatPr defaultColWidth="0" defaultRowHeight="12.75" zeroHeight="1" x14ac:dyDescent="0.2"/>
  <cols>
    <col min="1" max="1" width="4" style="31" customWidth="1"/>
    <col min="2" max="3" width="4.7109375" style="31" customWidth="1"/>
    <col min="4" max="4" width="102.5703125" style="31" customWidth="1"/>
    <col min="5" max="6" width="36" style="31" customWidth="1"/>
    <col min="7" max="16" width="31" style="31" customWidth="1"/>
    <col min="17" max="16384" width="31" style="92" hidden="1"/>
  </cols>
  <sheetData>
    <row r="1" spans="1:17" s="1" customFormat="1" ht="30" customHeight="1" thickBot="1" x14ac:dyDescent="0.25">
      <c r="A1" s="150" t="s">
        <v>0</v>
      </c>
      <c r="B1" s="151"/>
      <c r="C1" s="151"/>
      <c r="D1" s="151"/>
      <c r="E1" s="70" t="s">
        <v>1</v>
      </c>
      <c r="F1" s="70" t="s">
        <v>2</v>
      </c>
      <c r="G1" s="4" t="s">
        <v>3</v>
      </c>
      <c r="H1" s="70" t="s">
        <v>4</v>
      </c>
      <c r="I1" s="70" t="s">
        <v>5</v>
      </c>
      <c r="J1" s="4" t="s">
        <v>6</v>
      </c>
      <c r="K1" s="4" t="s">
        <v>7</v>
      </c>
      <c r="L1" s="4" t="s">
        <v>8</v>
      </c>
      <c r="M1" s="76" t="s">
        <v>166</v>
      </c>
      <c r="N1" s="70" t="s">
        <v>9</v>
      </c>
      <c r="O1" s="143" t="s">
        <v>169</v>
      </c>
      <c r="P1" s="5" t="s">
        <v>140</v>
      </c>
    </row>
    <row r="2" spans="1:17" ht="57" customHeight="1" thickBot="1" x14ac:dyDescent="0.25">
      <c r="A2" s="152" t="s">
        <v>10</v>
      </c>
      <c r="B2" s="153"/>
      <c r="C2" s="153"/>
      <c r="D2" s="154"/>
      <c r="E2" s="6" t="s">
        <v>11</v>
      </c>
      <c r="F2" s="6" t="s">
        <v>12</v>
      </c>
      <c r="G2" s="7" t="s">
        <v>149</v>
      </c>
      <c r="H2" s="6" t="s">
        <v>13</v>
      </c>
      <c r="I2" s="6" t="s">
        <v>14</v>
      </c>
      <c r="J2" s="6" t="s">
        <v>15</v>
      </c>
      <c r="K2" s="6" t="s">
        <v>16</v>
      </c>
      <c r="L2" s="6" t="s">
        <v>17</v>
      </c>
      <c r="M2" s="8" t="s">
        <v>167</v>
      </c>
      <c r="N2" s="8" t="s">
        <v>18</v>
      </c>
      <c r="O2" s="144" t="s">
        <v>170</v>
      </c>
      <c r="P2" s="9" t="s">
        <v>141</v>
      </c>
    </row>
    <row r="3" spans="1:17" ht="25.5" x14ac:dyDescent="0.2">
      <c r="A3" s="10" t="s">
        <v>19</v>
      </c>
      <c r="B3" s="155" t="s">
        <v>20</v>
      </c>
      <c r="C3" s="155"/>
      <c r="D3" s="155"/>
      <c r="E3" s="71" t="s">
        <v>21</v>
      </c>
      <c r="F3" s="71" t="s">
        <v>22</v>
      </c>
      <c r="G3" s="11">
        <v>1</v>
      </c>
      <c r="H3" s="12" t="s">
        <v>23</v>
      </c>
      <c r="I3" s="12">
        <v>41973</v>
      </c>
      <c r="J3" s="71" t="s">
        <v>24</v>
      </c>
      <c r="K3" s="13" t="s">
        <v>150</v>
      </c>
      <c r="L3" s="156">
        <v>2</v>
      </c>
      <c r="M3" s="147">
        <f>$L$3*$A$16*SUM(G3:G13)</f>
        <v>6014600</v>
      </c>
      <c r="N3" s="14"/>
      <c r="O3" s="105"/>
      <c r="P3" s="15" t="s">
        <v>155</v>
      </c>
      <c r="Q3" s="93"/>
    </row>
    <row r="4" spans="1:17" ht="51" x14ac:dyDescent="0.2">
      <c r="A4" s="64" t="s">
        <v>25</v>
      </c>
      <c r="B4" s="146" t="s">
        <v>26</v>
      </c>
      <c r="C4" s="146"/>
      <c r="D4" s="146"/>
      <c r="E4" s="63" t="s">
        <v>27</v>
      </c>
      <c r="F4" s="63" t="s">
        <v>160</v>
      </c>
      <c r="G4" s="65">
        <v>3</v>
      </c>
      <c r="H4" s="66">
        <v>42005</v>
      </c>
      <c r="I4" s="66">
        <v>42094</v>
      </c>
      <c r="J4" s="63" t="s">
        <v>24</v>
      </c>
      <c r="K4" s="63" t="s">
        <v>88</v>
      </c>
      <c r="L4" s="157"/>
      <c r="M4" s="148"/>
      <c r="N4" s="16"/>
      <c r="O4" s="106"/>
      <c r="P4" s="17" t="s">
        <v>155</v>
      </c>
      <c r="Q4" s="93"/>
    </row>
    <row r="5" spans="1:17" ht="76.5" x14ac:dyDescent="0.2">
      <c r="A5" s="159" t="s">
        <v>28</v>
      </c>
      <c r="B5" s="146" t="s">
        <v>29</v>
      </c>
      <c r="C5" s="146"/>
      <c r="D5" s="146"/>
      <c r="E5" s="63" t="s">
        <v>30</v>
      </c>
      <c r="F5" s="63" t="s">
        <v>31</v>
      </c>
      <c r="G5" s="160">
        <v>13</v>
      </c>
      <c r="H5" s="161">
        <v>42095</v>
      </c>
      <c r="I5" s="161">
        <v>42490</v>
      </c>
      <c r="J5" s="162" t="s">
        <v>24</v>
      </c>
      <c r="K5" s="165" t="s">
        <v>32</v>
      </c>
      <c r="L5" s="157"/>
      <c r="M5" s="148"/>
      <c r="N5" s="18">
        <v>2000000</v>
      </c>
      <c r="O5" s="120"/>
      <c r="P5" s="19" t="s">
        <v>165</v>
      </c>
      <c r="Q5" s="93"/>
    </row>
    <row r="6" spans="1:17" ht="89.25" x14ac:dyDescent="0.2">
      <c r="A6" s="159"/>
      <c r="B6" s="146" t="s">
        <v>33</v>
      </c>
      <c r="C6" s="146"/>
      <c r="D6" s="146"/>
      <c r="E6" s="63" t="s">
        <v>34</v>
      </c>
      <c r="F6" s="63" t="s">
        <v>35</v>
      </c>
      <c r="G6" s="160"/>
      <c r="H6" s="161"/>
      <c r="I6" s="161"/>
      <c r="J6" s="163"/>
      <c r="K6" s="165"/>
      <c r="L6" s="157"/>
      <c r="M6" s="148"/>
      <c r="N6" s="20">
        <v>280000000</v>
      </c>
      <c r="O6" s="121"/>
      <c r="P6" s="19" t="s">
        <v>165</v>
      </c>
      <c r="Q6" s="93"/>
    </row>
    <row r="7" spans="1:17" ht="51" x14ac:dyDescent="0.2">
      <c r="A7" s="159"/>
      <c r="B7" s="146" t="s">
        <v>36</v>
      </c>
      <c r="C7" s="146"/>
      <c r="D7" s="146"/>
      <c r="E7" s="63" t="s">
        <v>37</v>
      </c>
      <c r="F7" s="63" t="s">
        <v>38</v>
      </c>
      <c r="G7" s="160"/>
      <c r="H7" s="161"/>
      <c r="I7" s="161"/>
      <c r="J7" s="164"/>
      <c r="K7" s="165"/>
      <c r="L7" s="157"/>
      <c r="M7" s="148"/>
      <c r="N7" s="16"/>
      <c r="O7" s="106"/>
      <c r="P7" s="17" t="s">
        <v>155</v>
      </c>
      <c r="Q7" s="93"/>
    </row>
    <row r="8" spans="1:17" ht="25.5" x14ac:dyDescent="0.2">
      <c r="A8" s="64" t="s">
        <v>39</v>
      </c>
      <c r="B8" s="146" t="s">
        <v>40</v>
      </c>
      <c r="C8" s="146"/>
      <c r="D8" s="146"/>
      <c r="E8" s="63" t="s">
        <v>37</v>
      </c>
      <c r="F8" s="63" t="s">
        <v>41</v>
      </c>
      <c r="G8" s="65">
        <v>3</v>
      </c>
      <c r="H8" s="66">
        <v>42491</v>
      </c>
      <c r="I8" s="66">
        <v>42582</v>
      </c>
      <c r="J8" s="63" t="s">
        <v>42</v>
      </c>
      <c r="K8" s="63" t="s">
        <v>158</v>
      </c>
      <c r="L8" s="157"/>
      <c r="M8" s="148"/>
      <c r="N8" s="16"/>
      <c r="O8" s="106"/>
      <c r="P8" s="17" t="s">
        <v>155</v>
      </c>
      <c r="Q8" s="93"/>
    </row>
    <row r="9" spans="1:17" ht="38.25" x14ac:dyDescent="0.2">
      <c r="A9" s="64" t="s">
        <v>43</v>
      </c>
      <c r="B9" s="146" t="s">
        <v>44</v>
      </c>
      <c r="C9" s="146"/>
      <c r="D9" s="146"/>
      <c r="E9" s="63" t="s">
        <v>45</v>
      </c>
      <c r="F9" s="63" t="s">
        <v>46</v>
      </c>
      <c r="G9" s="65">
        <v>3</v>
      </c>
      <c r="H9" s="66">
        <v>42583</v>
      </c>
      <c r="I9" s="66">
        <v>42674</v>
      </c>
      <c r="J9" s="63" t="s">
        <v>24</v>
      </c>
      <c r="K9" s="63" t="s">
        <v>32</v>
      </c>
      <c r="L9" s="157"/>
      <c r="M9" s="148"/>
      <c r="N9" s="16"/>
      <c r="O9" s="106"/>
      <c r="P9" s="17" t="s">
        <v>155</v>
      </c>
      <c r="Q9" s="93"/>
    </row>
    <row r="10" spans="1:17" ht="25.5" x14ac:dyDescent="0.2">
      <c r="A10" s="64" t="s">
        <v>47</v>
      </c>
      <c r="B10" s="146" t="s">
        <v>48</v>
      </c>
      <c r="C10" s="146"/>
      <c r="D10" s="146"/>
      <c r="E10" s="63" t="s">
        <v>121</v>
      </c>
      <c r="F10" s="63" t="s">
        <v>49</v>
      </c>
      <c r="G10" s="65">
        <v>9</v>
      </c>
      <c r="H10" s="66">
        <v>42675</v>
      </c>
      <c r="I10" s="66">
        <v>42947</v>
      </c>
      <c r="J10" s="63" t="s">
        <v>24</v>
      </c>
      <c r="K10" s="63" t="s">
        <v>32</v>
      </c>
      <c r="L10" s="157"/>
      <c r="M10" s="148"/>
      <c r="N10" s="16"/>
      <c r="O10" s="106"/>
      <c r="P10" s="17" t="s">
        <v>155</v>
      </c>
      <c r="Q10" s="93"/>
    </row>
    <row r="11" spans="1:17" ht="25.5" x14ac:dyDescent="0.2">
      <c r="A11" s="64" t="s">
        <v>50</v>
      </c>
      <c r="B11" s="146" t="s">
        <v>51</v>
      </c>
      <c r="C11" s="146"/>
      <c r="D11" s="146"/>
      <c r="E11" s="63" t="s">
        <v>49</v>
      </c>
      <c r="F11" s="63" t="s">
        <v>52</v>
      </c>
      <c r="G11" s="65">
        <v>9</v>
      </c>
      <c r="H11" s="66">
        <v>42948</v>
      </c>
      <c r="I11" s="66">
        <v>43220</v>
      </c>
      <c r="J11" s="63" t="s">
        <v>24</v>
      </c>
      <c r="K11" s="63" t="s">
        <v>32</v>
      </c>
      <c r="L11" s="157"/>
      <c r="M11" s="148"/>
      <c r="N11" s="16"/>
      <c r="O11" s="106"/>
      <c r="P11" s="17" t="s">
        <v>155</v>
      </c>
      <c r="Q11" s="93"/>
    </row>
    <row r="12" spans="1:17" ht="25.5" x14ac:dyDescent="0.2">
      <c r="A12" s="64" t="s">
        <v>53</v>
      </c>
      <c r="B12" s="146" t="s">
        <v>54</v>
      </c>
      <c r="C12" s="146"/>
      <c r="D12" s="146"/>
      <c r="E12" s="63"/>
      <c r="F12" s="63" t="s">
        <v>55</v>
      </c>
      <c r="G12" s="65">
        <v>6</v>
      </c>
      <c r="H12" s="66">
        <v>43221</v>
      </c>
      <c r="I12" s="66">
        <v>43404</v>
      </c>
      <c r="J12" s="63" t="s">
        <v>56</v>
      </c>
      <c r="K12" s="68" t="s">
        <v>150</v>
      </c>
      <c r="L12" s="157"/>
      <c r="M12" s="148"/>
      <c r="N12" s="16"/>
      <c r="O12" s="106"/>
      <c r="P12" s="17" t="s">
        <v>155</v>
      </c>
      <c r="Q12" s="93"/>
    </row>
    <row r="13" spans="1:17" s="96" customFormat="1" ht="13.5" thickBot="1" x14ac:dyDescent="0.25">
      <c r="A13" s="21" t="s">
        <v>57</v>
      </c>
      <c r="B13" s="145" t="s">
        <v>58</v>
      </c>
      <c r="C13" s="145"/>
      <c r="D13" s="145"/>
      <c r="E13" s="69"/>
      <c r="F13" s="69"/>
      <c r="G13" s="22">
        <v>14</v>
      </c>
      <c r="H13" s="23"/>
      <c r="I13" s="23">
        <v>43831</v>
      </c>
      <c r="J13" s="69" t="s">
        <v>159</v>
      </c>
      <c r="K13" s="24" t="s">
        <v>150</v>
      </c>
      <c r="L13" s="158"/>
      <c r="M13" s="148"/>
      <c r="N13" s="122"/>
      <c r="O13" s="123"/>
      <c r="P13" s="25" t="s">
        <v>150</v>
      </c>
      <c r="Q13" s="95"/>
    </row>
    <row r="14" spans="1:17" ht="13.5" thickBot="1" x14ac:dyDescent="0.25">
      <c r="A14" s="26"/>
      <c r="B14" s="27"/>
      <c r="C14" s="27"/>
      <c r="D14" s="27"/>
      <c r="E14" s="27"/>
      <c r="F14" s="27"/>
      <c r="G14" s="27"/>
      <c r="H14" s="27"/>
      <c r="I14" s="27"/>
      <c r="J14" s="27"/>
      <c r="K14" s="27"/>
      <c r="L14" s="124" t="s">
        <v>59</v>
      </c>
      <c r="M14" s="125">
        <f>SUM(M3:M13)</f>
        <v>6014600</v>
      </c>
      <c r="N14" s="125">
        <f>SUM(N3:N13)</f>
        <v>282000000</v>
      </c>
      <c r="O14" s="126">
        <f>SUM(M14:N14)</f>
        <v>288014600</v>
      </c>
      <c r="P14" s="30"/>
      <c r="Q14" s="2"/>
    </row>
    <row r="15" spans="1:17" ht="27" customHeight="1" x14ac:dyDescent="0.2">
      <c r="A15" s="149" t="s">
        <v>168</v>
      </c>
      <c r="B15" s="149"/>
      <c r="C15" s="149"/>
      <c r="D15" s="149"/>
    </row>
    <row r="16" spans="1:17" hidden="1" x14ac:dyDescent="0.2">
      <c r="A16" s="119">
        <v>49300</v>
      </c>
    </row>
  </sheetData>
  <mergeCells count="22">
    <mergeCell ref="M3:M13"/>
    <mergeCell ref="A15:D15"/>
    <mergeCell ref="A1:D1"/>
    <mergeCell ref="A2:D2"/>
    <mergeCell ref="B3:D3"/>
    <mergeCell ref="L3:L13"/>
    <mergeCell ref="B4:D4"/>
    <mergeCell ref="A5:A7"/>
    <mergeCell ref="B5:D5"/>
    <mergeCell ref="G5:G7"/>
    <mergeCell ref="H5:H7"/>
    <mergeCell ref="I5:I7"/>
    <mergeCell ref="J5:J7"/>
    <mergeCell ref="K5:K7"/>
    <mergeCell ref="B6:D6"/>
    <mergeCell ref="B7:D7"/>
    <mergeCell ref="B13:D13"/>
    <mergeCell ref="B8:D8"/>
    <mergeCell ref="B9:D9"/>
    <mergeCell ref="B10:D10"/>
    <mergeCell ref="B11:D11"/>
    <mergeCell ref="B12:D12"/>
  </mergeCells>
  <pageMargins left="0.45374999999999999" right="0.70866141732283472" top="0.51333333333333331" bottom="0.78740157480314965" header="0.31496062992125984" footer="0.31496062992125984"/>
  <pageSetup paperSize="8" scale="39" orientation="landscape" r:id="rId1"/>
  <headerFooter>
    <oddHeader>&amp;L&amp;"Arial,obyčejné"&amp;10Příloha 1 - Hierarchická struktura prací k Implementačnímu plánu pro strategický cíl 2: &amp;"Arial,kurzíva"Revize a optimalizace výkonu veřejné správy v území &amp;"Arial,obyčejné"(SC 2.1)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8"/>
  <sheetViews>
    <sheetView topLeftCell="I1" zoomScale="85" zoomScaleNormal="85" zoomScaleSheetLayoutView="90" workbookViewId="0">
      <selection sqref="A1:D1"/>
    </sheetView>
  </sheetViews>
  <sheetFormatPr defaultColWidth="0" defaultRowHeight="12.75" zeroHeight="1" x14ac:dyDescent="0.2"/>
  <cols>
    <col min="1" max="1" width="3.140625" style="31" customWidth="1"/>
    <col min="2" max="3" width="4.7109375" style="31" customWidth="1"/>
    <col min="4" max="4" width="102.5703125" style="31" customWidth="1"/>
    <col min="5" max="6" width="36" style="31" customWidth="1"/>
    <col min="7" max="16" width="31" style="31" customWidth="1"/>
    <col min="17" max="16384" width="31" style="92" hidden="1"/>
  </cols>
  <sheetData>
    <row r="1" spans="1:17" s="1" customFormat="1" ht="30" customHeight="1" thickBot="1" x14ac:dyDescent="0.25">
      <c r="A1" s="150" t="s">
        <v>0</v>
      </c>
      <c r="B1" s="151"/>
      <c r="C1" s="151"/>
      <c r="D1" s="151"/>
      <c r="E1" s="70" t="s">
        <v>1</v>
      </c>
      <c r="F1" s="70" t="s">
        <v>2</v>
      </c>
      <c r="G1" s="4" t="s">
        <v>3</v>
      </c>
      <c r="H1" s="70" t="s">
        <v>4</v>
      </c>
      <c r="I1" s="70" t="s">
        <v>5</v>
      </c>
      <c r="J1" s="4" t="s">
        <v>6</v>
      </c>
      <c r="K1" s="4" t="s">
        <v>7</v>
      </c>
      <c r="L1" s="4" t="s">
        <v>8</v>
      </c>
      <c r="M1" s="76" t="s">
        <v>166</v>
      </c>
      <c r="N1" s="70" t="s">
        <v>9</v>
      </c>
      <c r="O1" s="76" t="s">
        <v>169</v>
      </c>
      <c r="P1" s="97" t="s">
        <v>140</v>
      </c>
    </row>
    <row r="2" spans="1:17" ht="56.25" customHeight="1" thickBot="1" x14ac:dyDescent="0.25">
      <c r="A2" s="152" t="s">
        <v>10</v>
      </c>
      <c r="B2" s="153"/>
      <c r="C2" s="153"/>
      <c r="D2" s="154"/>
      <c r="E2" s="6" t="s">
        <v>11</v>
      </c>
      <c r="F2" s="6" t="s">
        <v>12</v>
      </c>
      <c r="G2" s="7" t="s">
        <v>149</v>
      </c>
      <c r="H2" s="6" t="s">
        <v>13</v>
      </c>
      <c r="I2" s="6" t="s">
        <v>14</v>
      </c>
      <c r="J2" s="6" t="s">
        <v>15</v>
      </c>
      <c r="K2" s="6" t="s">
        <v>16</v>
      </c>
      <c r="L2" s="6" t="s">
        <v>17</v>
      </c>
      <c r="M2" s="8" t="s">
        <v>167</v>
      </c>
      <c r="N2" s="8" t="s">
        <v>18</v>
      </c>
      <c r="O2" s="130" t="s">
        <v>170</v>
      </c>
      <c r="P2" s="98" t="s">
        <v>141</v>
      </c>
    </row>
    <row r="3" spans="1:17" ht="38.25" x14ac:dyDescent="0.2">
      <c r="A3" s="10" t="s">
        <v>19</v>
      </c>
      <c r="B3" s="155" t="s">
        <v>105</v>
      </c>
      <c r="C3" s="155"/>
      <c r="D3" s="155"/>
      <c r="E3" s="71" t="s">
        <v>21</v>
      </c>
      <c r="F3" s="71" t="s">
        <v>22</v>
      </c>
      <c r="G3" s="11">
        <v>1</v>
      </c>
      <c r="H3" s="12" t="s">
        <v>23</v>
      </c>
      <c r="I3" s="12">
        <v>41973</v>
      </c>
      <c r="J3" s="71" t="s">
        <v>106</v>
      </c>
      <c r="K3" s="13" t="s">
        <v>150</v>
      </c>
      <c r="L3" s="156">
        <v>1</v>
      </c>
      <c r="M3" s="175">
        <f>$L$3*$A$18*SUM(G3:G15)</f>
        <v>2465000</v>
      </c>
      <c r="N3" s="58"/>
      <c r="O3" s="128"/>
      <c r="P3" s="105"/>
      <c r="Q3" s="93"/>
    </row>
    <row r="4" spans="1:17" ht="51" x14ac:dyDescent="0.2">
      <c r="A4" s="64" t="s">
        <v>25</v>
      </c>
      <c r="B4" s="146" t="s">
        <v>26</v>
      </c>
      <c r="C4" s="146"/>
      <c r="D4" s="146"/>
      <c r="E4" s="63" t="s">
        <v>27</v>
      </c>
      <c r="F4" s="63" t="s">
        <v>160</v>
      </c>
      <c r="G4" s="65">
        <v>3</v>
      </c>
      <c r="H4" s="66">
        <v>42005</v>
      </c>
      <c r="I4" s="66">
        <v>42094</v>
      </c>
      <c r="J4" s="63" t="s">
        <v>106</v>
      </c>
      <c r="K4" s="63" t="s">
        <v>88</v>
      </c>
      <c r="L4" s="157"/>
      <c r="M4" s="176"/>
      <c r="N4" s="59"/>
      <c r="O4" s="129"/>
      <c r="P4" s="106"/>
      <c r="Q4" s="93"/>
    </row>
    <row r="5" spans="1:17" x14ac:dyDescent="0.2">
      <c r="A5" s="159" t="s">
        <v>28</v>
      </c>
      <c r="B5" s="146" t="s">
        <v>107</v>
      </c>
      <c r="C5" s="146"/>
      <c r="D5" s="146"/>
      <c r="E5" s="162" t="s">
        <v>108</v>
      </c>
      <c r="F5" s="162" t="s">
        <v>109</v>
      </c>
      <c r="G5" s="160">
        <v>13</v>
      </c>
      <c r="H5" s="161">
        <v>42095</v>
      </c>
      <c r="I5" s="161">
        <v>42490</v>
      </c>
      <c r="J5" s="162" t="s">
        <v>106</v>
      </c>
      <c r="K5" s="162" t="s">
        <v>110</v>
      </c>
      <c r="L5" s="157"/>
      <c r="M5" s="176"/>
      <c r="N5" s="172">
        <v>2000000</v>
      </c>
      <c r="O5" s="177"/>
      <c r="P5" s="166" t="s">
        <v>151</v>
      </c>
      <c r="Q5" s="93"/>
    </row>
    <row r="6" spans="1:17" x14ac:dyDescent="0.2">
      <c r="A6" s="159"/>
      <c r="B6" s="169" t="s">
        <v>111</v>
      </c>
      <c r="C6" s="170"/>
      <c r="D6" s="171"/>
      <c r="E6" s="163"/>
      <c r="F6" s="163"/>
      <c r="G6" s="160"/>
      <c r="H6" s="161"/>
      <c r="I6" s="161"/>
      <c r="J6" s="163"/>
      <c r="K6" s="163"/>
      <c r="L6" s="157"/>
      <c r="M6" s="176"/>
      <c r="N6" s="173"/>
      <c r="O6" s="178"/>
      <c r="P6" s="167"/>
      <c r="Q6" s="93"/>
    </row>
    <row r="7" spans="1:17" x14ac:dyDescent="0.2">
      <c r="A7" s="159"/>
      <c r="B7" s="169" t="s">
        <v>112</v>
      </c>
      <c r="C7" s="170"/>
      <c r="D7" s="171"/>
      <c r="E7" s="163"/>
      <c r="F7" s="163"/>
      <c r="G7" s="160"/>
      <c r="H7" s="161"/>
      <c r="I7" s="161"/>
      <c r="J7" s="163"/>
      <c r="K7" s="163"/>
      <c r="L7" s="157"/>
      <c r="M7" s="176"/>
      <c r="N7" s="173"/>
      <c r="O7" s="178"/>
      <c r="P7" s="167"/>
      <c r="Q7" s="93"/>
    </row>
    <row r="8" spans="1:17" x14ac:dyDescent="0.2">
      <c r="A8" s="159"/>
      <c r="B8" s="169" t="s">
        <v>113</v>
      </c>
      <c r="C8" s="170"/>
      <c r="D8" s="171"/>
      <c r="E8" s="164"/>
      <c r="F8" s="164"/>
      <c r="G8" s="160"/>
      <c r="H8" s="161"/>
      <c r="I8" s="161"/>
      <c r="J8" s="163"/>
      <c r="K8" s="163"/>
      <c r="L8" s="157"/>
      <c r="M8" s="176"/>
      <c r="N8" s="173"/>
      <c r="O8" s="178"/>
      <c r="P8" s="167"/>
      <c r="Q8" s="93"/>
    </row>
    <row r="9" spans="1:17" ht="89.25" x14ac:dyDescent="0.2">
      <c r="A9" s="159"/>
      <c r="B9" s="146" t="s">
        <v>114</v>
      </c>
      <c r="C9" s="146"/>
      <c r="D9" s="146"/>
      <c r="E9" s="63" t="s">
        <v>34</v>
      </c>
      <c r="F9" s="63" t="s">
        <v>35</v>
      </c>
      <c r="G9" s="160"/>
      <c r="H9" s="161"/>
      <c r="I9" s="161"/>
      <c r="J9" s="163"/>
      <c r="K9" s="163"/>
      <c r="L9" s="157"/>
      <c r="M9" s="176"/>
      <c r="N9" s="174"/>
      <c r="O9" s="179"/>
      <c r="P9" s="168"/>
      <c r="Q9" s="93"/>
    </row>
    <row r="10" spans="1:17" ht="51" x14ac:dyDescent="0.2">
      <c r="A10" s="159"/>
      <c r="B10" s="146" t="s">
        <v>115</v>
      </c>
      <c r="C10" s="146"/>
      <c r="D10" s="146"/>
      <c r="E10" s="63" t="s">
        <v>37</v>
      </c>
      <c r="F10" s="63" t="s">
        <v>38</v>
      </c>
      <c r="G10" s="160"/>
      <c r="H10" s="161"/>
      <c r="I10" s="161"/>
      <c r="J10" s="164"/>
      <c r="K10" s="164"/>
      <c r="L10" s="157"/>
      <c r="M10" s="176"/>
      <c r="N10" s="59"/>
      <c r="O10" s="129"/>
      <c r="P10" s="106"/>
      <c r="Q10" s="93"/>
    </row>
    <row r="11" spans="1:17" ht="38.25" x14ac:dyDescent="0.2">
      <c r="A11" s="64" t="s">
        <v>39</v>
      </c>
      <c r="B11" s="146" t="s">
        <v>116</v>
      </c>
      <c r="C11" s="146"/>
      <c r="D11" s="146"/>
      <c r="E11" s="63" t="s">
        <v>37</v>
      </c>
      <c r="F11" s="63" t="s">
        <v>117</v>
      </c>
      <c r="G11" s="65">
        <v>3</v>
      </c>
      <c r="H11" s="66">
        <v>42491</v>
      </c>
      <c r="I11" s="66">
        <v>42582</v>
      </c>
      <c r="J11" s="63" t="s">
        <v>152</v>
      </c>
      <c r="K11" s="68" t="s">
        <v>150</v>
      </c>
      <c r="L11" s="157"/>
      <c r="M11" s="176"/>
      <c r="N11" s="59"/>
      <c r="O11" s="129"/>
      <c r="P11" s="106"/>
      <c r="Q11" s="93"/>
    </row>
    <row r="12" spans="1:17" ht="38.25" x14ac:dyDescent="0.2">
      <c r="A12" s="64" t="s">
        <v>43</v>
      </c>
      <c r="B12" s="146" t="s">
        <v>44</v>
      </c>
      <c r="C12" s="146"/>
      <c r="D12" s="146"/>
      <c r="E12" s="63" t="s">
        <v>118</v>
      </c>
      <c r="F12" s="63" t="s">
        <v>46</v>
      </c>
      <c r="G12" s="65">
        <v>3</v>
      </c>
      <c r="H12" s="66">
        <v>42583</v>
      </c>
      <c r="I12" s="66">
        <v>42674</v>
      </c>
      <c r="J12" s="63" t="s">
        <v>106</v>
      </c>
      <c r="K12" s="63" t="s">
        <v>110</v>
      </c>
      <c r="L12" s="157"/>
      <c r="M12" s="176"/>
      <c r="N12" s="59"/>
      <c r="O12" s="129"/>
      <c r="P12" s="106"/>
      <c r="Q12" s="93"/>
    </row>
    <row r="13" spans="1:17" ht="38.25" x14ac:dyDescent="0.2">
      <c r="A13" s="64" t="s">
        <v>47</v>
      </c>
      <c r="B13" s="146" t="s">
        <v>67</v>
      </c>
      <c r="C13" s="146"/>
      <c r="D13" s="146"/>
      <c r="E13" s="63" t="s">
        <v>119</v>
      </c>
      <c r="F13" s="63" t="s">
        <v>93</v>
      </c>
      <c r="G13" s="65">
        <v>9</v>
      </c>
      <c r="H13" s="66">
        <v>42675</v>
      </c>
      <c r="I13" s="66">
        <v>42947</v>
      </c>
      <c r="J13" s="63" t="s">
        <v>106</v>
      </c>
      <c r="K13" s="63" t="s">
        <v>110</v>
      </c>
      <c r="L13" s="157"/>
      <c r="M13" s="176"/>
      <c r="N13" s="59"/>
      <c r="O13" s="129"/>
      <c r="P13" s="106"/>
      <c r="Q13" s="93"/>
    </row>
    <row r="14" spans="1:17" ht="25.5" x14ac:dyDescent="0.2">
      <c r="A14" s="64" t="s">
        <v>50</v>
      </c>
      <c r="B14" s="146" t="s">
        <v>120</v>
      </c>
      <c r="C14" s="146"/>
      <c r="D14" s="146"/>
      <c r="E14" s="63" t="s">
        <v>93</v>
      </c>
      <c r="F14" s="63" t="s">
        <v>55</v>
      </c>
      <c r="G14" s="65">
        <v>6</v>
      </c>
      <c r="H14" s="66">
        <v>42948</v>
      </c>
      <c r="I14" s="66">
        <v>43131</v>
      </c>
      <c r="J14" s="63" t="s">
        <v>56</v>
      </c>
      <c r="K14" s="68" t="s">
        <v>150</v>
      </c>
      <c r="L14" s="157"/>
      <c r="M14" s="176"/>
      <c r="N14" s="59"/>
      <c r="O14" s="129"/>
      <c r="P14" s="106"/>
      <c r="Q14" s="93"/>
    </row>
    <row r="15" spans="1:17" s="96" customFormat="1" ht="13.5" thickBot="1" x14ac:dyDescent="0.25">
      <c r="A15" s="21" t="s">
        <v>53</v>
      </c>
      <c r="B15" s="145" t="s">
        <v>90</v>
      </c>
      <c r="C15" s="145"/>
      <c r="D15" s="145"/>
      <c r="E15" s="69"/>
      <c r="F15" s="69"/>
      <c r="G15" s="22">
        <v>12</v>
      </c>
      <c r="H15" s="23"/>
      <c r="I15" s="23">
        <v>43466</v>
      </c>
      <c r="J15" s="69" t="s">
        <v>153</v>
      </c>
      <c r="K15" s="24" t="s">
        <v>150</v>
      </c>
      <c r="L15" s="158"/>
      <c r="M15" s="177"/>
      <c r="N15" s="122"/>
      <c r="O15" s="123"/>
      <c r="P15" s="107"/>
      <c r="Q15" s="95"/>
    </row>
    <row r="16" spans="1:17" ht="13.5" thickBot="1" x14ac:dyDescent="0.25">
      <c r="A16" s="26"/>
      <c r="B16" s="27"/>
      <c r="C16" s="27"/>
      <c r="D16" s="27"/>
      <c r="E16" s="27"/>
      <c r="F16" s="27"/>
      <c r="G16" s="27"/>
      <c r="H16" s="27"/>
      <c r="I16" s="27"/>
      <c r="J16" s="27"/>
      <c r="K16" s="27"/>
      <c r="L16" s="124" t="s">
        <v>59</v>
      </c>
      <c r="M16" s="125">
        <f>SUM(M3)</f>
        <v>2465000</v>
      </c>
      <c r="N16" s="125">
        <f>SUM(N3:N15)</f>
        <v>2000000</v>
      </c>
      <c r="O16" s="126">
        <f>SUM(M16:N16)</f>
        <v>4465000</v>
      </c>
      <c r="P16" s="27"/>
      <c r="Q16" s="2"/>
    </row>
    <row r="17" spans="1:4" ht="27" customHeight="1" x14ac:dyDescent="0.2">
      <c r="A17" s="149" t="s">
        <v>168</v>
      </c>
      <c r="B17" s="149"/>
      <c r="C17" s="149"/>
      <c r="D17" s="149"/>
    </row>
    <row r="18" spans="1:4" hidden="1" x14ac:dyDescent="0.2">
      <c r="A18" s="119">
        <v>49300</v>
      </c>
    </row>
  </sheetData>
  <mergeCells count="29">
    <mergeCell ref="P5:P9"/>
    <mergeCell ref="A17:D17"/>
    <mergeCell ref="B6:D6"/>
    <mergeCell ref="B7:D7"/>
    <mergeCell ref="B8:D8"/>
    <mergeCell ref="B9:D9"/>
    <mergeCell ref="B10:D10"/>
    <mergeCell ref="B11:D11"/>
    <mergeCell ref="B12:D12"/>
    <mergeCell ref="B13:D13"/>
    <mergeCell ref="B14:D14"/>
    <mergeCell ref="B15:D15"/>
    <mergeCell ref="N5:N9"/>
    <mergeCell ref="M3:M15"/>
    <mergeCell ref="O5:O9"/>
    <mergeCell ref="A1:D1"/>
    <mergeCell ref="A2:D2"/>
    <mergeCell ref="B3:D3"/>
    <mergeCell ref="L3:L15"/>
    <mergeCell ref="B4:D4"/>
    <mergeCell ref="A5:A10"/>
    <mergeCell ref="B5:D5"/>
    <mergeCell ref="E5:E8"/>
    <mergeCell ref="F5:F8"/>
    <mergeCell ref="G5:G10"/>
    <mergeCell ref="H5:H10"/>
    <mergeCell ref="I5:I10"/>
    <mergeCell ref="J5:J10"/>
    <mergeCell ref="K5:K10"/>
  </mergeCells>
  <pageMargins left="0.45374999999999999" right="0.70866141732283472" top="0.51093750000000004" bottom="0.78740157480314965" header="0.31496062992125984" footer="0.31496062992125984"/>
  <pageSetup paperSize="8" scale="39" orientation="landscape" r:id="rId1"/>
  <headerFooter>
    <oddHeader>&amp;L&amp;"Arial,obyčejné"&amp;10Příloha 1 - Hierarchická struktura prací k Implementačnímu plánu pro strategický cíl 2: &amp;"Arial,kurzíva"Revize a optimalizace výkonu veřejné správy v území &amp;"Arial,obyčejné"(SC 2.2)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17"/>
  <sheetViews>
    <sheetView topLeftCell="I4" zoomScale="85" zoomScaleNormal="85" zoomScaleSheetLayoutView="90" workbookViewId="0">
      <selection sqref="A1:D1"/>
    </sheetView>
  </sheetViews>
  <sheetFormatPr defaultColWidth="0" defaultRowHeight="12.75" zeroHeight="1" x14ac:dyDescent="0.2"/>
  <cols>
    <col min="1" max="1" width="3.42578125" style="3" customWidth="1"/>
    <col min="2" max="2" width="4.85546875" style="3" customWidth="1"/>
    <col min="3" max="3" width="3.42578125" style="3" customWidth="1"/>
    <col min="4" max="4" width="102.5703125" style="3" customWidth="1"/>
    <col min="5" max="6" width="36" style="3" customWidth="1"/>
    <col min="7" max="16" width="31" style="3" customWidth="1"/>
    <col min="17" max="16384" width="31" style="92" hidden="1"/>
  </cols>
  <sheetData>
    <row r="1" spans="1:17" s="33" customFormat="1" ht="30" customHeight="1" thickBot="1" x14ac:dyDescent="0.25">
      <c r="A1" s="150" t="s">
        <v>0</v>
      </c>
      <c r="B1" s="151"/>
      <c r="C1" s="151"/>
      <c r="D1" s="151"/>
      <c r="E1" s="76" t="s">
        <v>1</v>
      </c>
      <c r="F1" s="76" t="s">
        <v>2</v>
      </c>
      <c r="G1" s="4" t="s">
        <v>3</v>
      </c>
      <c r="H1" s="76" t="s">
        <v>4</v>
      </c>
      <c r="I1" s="76" t="s">
        <v>5</v>
      </c>
      <c r="J1" s="4" t="s">
        <v>6</v>
      </c>
      <c r="K1" s="4" t="s">
        <v>7</v>
      </c>
      <c r="L1" s="4" t="s">
        <v>8</v>
      </c>
      <c r="M1" s="76" t="s">
        <v>166</v>
      </c>
      <c r="N1" s="76" t="s">
        <v>9</v>
      </c>
      <c r="O1" s="76" t="s">
        <v>169</v>
      </c>
      <c r="P1" s="32" t="s">
        <v>140</v>
      </c>
    </row>
    <row r="2" spans="1:17" s="99" customFormat="1" ht="56.25" customHeight="1" thickBot="1" x14ac:dyDescent="0.25">
      <c r="A2" s="152" t="s">
        <v>10</v>
      </c>
      <c r="B2" s="153"/>
      <c r="C2" s="153"/>
      <c r="D2" s="154"/>
      <c r="E2" s="6" t="s">
        <v>11</v>
      </c>
      <c r="F2" s="6" t="s">
        <v>12</v>
      </c>
      <c r="G2" s="7" t="s">
        <v>149</v>
      </c>
      <c r="H2" s="6" t="s">
        <v>13</v>
      </c>
      <c r="I2" s="6" t="s">
        <v>14</v>
      </c>
      <c r="J2" s="6" t="s">
        <v>15</v>
      </c>
      <c r="K2" s="6" t="s">
        <v>16</v>
      </c>
      <c r="L2" s="6" t="s">
        <v>17</v>
      </c>
      <c r="M2" s="8" t="s">
        <v>167</v>
      </c>
      <c r="N2" s="8" t="s">
        <v>18</v>
      </c>
      <c r="O2" s="8" t="s">
        <v>170</v>
      </c>
      <c r="P2" s="34" t="s">
        <v>141</v>
      </c>
    </row>
    <row r="3" spans="1:17" s="99" customFormat="1" ht="25.5" x14ac:dyDescent="0.2">
      <c r="A3" s="10" t="s">
        <v>19</v>
      </c>
      <c r="B3" s="155" t="s">
        <v>89</v>
      </c>
      <c r="C3" s="155"/>
      <c r="D3" s="155"/>
      <c r="E3" s="77" t="s">
        <v>21</v>
      </c>
      <c r="F3" s="77" t="s">
        <v>22</v>
      </c>
      <c r="G3" s="11">
        <v>1</v>
      </c>
      <c r="H3" s="12" t="s">
        <v>23</v>
      </c>
      <c r="I3" s="12">
        <v>41973</v>
      </c>
      <c r="J3" s="77" t="s">
        <v>65</v>
      </c>
      <c r="K3" s="77" t="s">
        <v>154</v>
      </c>
      <c r="L3" s="156">
        <v>2</v>
      </c>
      <c r="M3" s="175">
        <f>$L$3*$A$17*SUM(G3:G14)</f>
        <v>4930000</v>
      </c>
      <c r="N3" s="58"/>
      <c r="O3" s="58"/>
      <c r="P3" s="35" t="s">
        <v>155</v>
      </c>
      <c r="Q3" s="100"/>
    </row>
    <row r="4" spans="1:17" s="99" customFormat="1" ht="51" x14ac:dyDescent="0.2">
      <c r="A4" s="79" t="s">
        <v>25</v>
      </c>
      <c r="B4" s="146" t="s">
        <v>26</v>
      </c>
      <c r="C4" s="146"/>
      <c r="D4" s="146"/>
      <c r="E4" s="78" t="s">
        <v>27</v>
      </c>
      <c r="F4" s="78" t="s">
        <v>160</v>
      </c>
      <c r="G4" s="80">
        <v>3</v>
      </c>
      <c r="H4" s="81">
        <v>42005</v>
      </c>
      <c r="I4" s="81">
        <v>42094</v>
      </c>
      <c r="J4" s="78" t="s">
        <v>65</v>
      </c>
      <c r="K4" s="78" t="s">
        <v>88</v>
      </c>
      <c r="L4" s="157"/>
      <c r="M4" s="176"/>
      <c r="N4" s="59"/>
      <c r="O4" s="59"/>
      <c r="P4" s="36" t="s">
        <v>156</v>
      </c>
      <c r="Q4" s="100"/>
    </row>
    <row r="5" spans="1:17" s="99" customFormat="1" ht="76.5" x14ac:dyDescent="0.2">
      <c r="A5" s="159" t="s">
        <v>28</v>
      </c>
      <c r="B5" s="146" t="s">
        <v>87</v>
      </c>
      <c r="C5" s="146"/>
      <c r="D5" s="146"/>
      <c r="E5" s="82" t="s">
        <v>86</v>
      </c>
      <c r="F5" s="82" t="s">
        <v>85</v>
      </c>
      <c r="G5" s="160">
        <v>13</v>
      </c>
      <c r="H5" s="161">
        <v>42095</v>
      </c>
      <c r="I5" s="161">
        <v>42490</v>
      </c>
      <c r="J5" s="162" t="s">
        <v>65</v>
      </c>
      <c r="K5" s="162" t="s">
        <v>64</v>
      </c>
      <c r="L5" s="157"/>
      <c r="M5" s="176"/>
      <c r="N5" s="181">
        <v>2000000</v>
      </c>
      <c r="O5" s="84"/>
      <c r="P5" s="36" t="s">
        <v>156</v>
      </c>
      <c r="Q5" s="100"/>
    </row>
    <row r="6" spans="1:17" s="99" customFormat="1" ht="89.25" x14ac:dyDescent="0.2">
      <c r="A6" s="159"/>
      <c r="B6" s="146" t="s">
        <v>84</v>
      </c>
      <c r="C6" s="146"/>
      <c r="D6" s="146"/>
      <c r="E6" s="78" t="s">
        <v>34</v>
      </c>
      <c r="F6" s="78" t="s">
        <v>35</v>
      </c>
      <c r="G6" s="160"/>
      <c r="H6" s="161"/>
      <c r="I6" s="161"/>
      <c r="J6" s="163"/>
      <c r="K6" s="163"/>
      <c r="L6" s="157"/>
      <c r="M6" s="176"/>
      <c r="N6" s="181"/>
      <c r="O6" s="84"/>
      <c r="P6" s="36" t="s">
        <v>156</v>
      </c>
      <c r="Q6" s="100"/>
    </row>
    <row r="7" spans="1:17" s="99" customFormat="1" ht="51" x14ac:dyDescent="0.2">
      <c r="A7" s="159"/>
      <c r="B7" s="146" t="s">
        <v>83</v>
      </c>
      <c r="C7" s="146"/>
      <c r="D7" s="146"/>
      <c r="E7" s="78" t="s">
        <v>37</v>
      </c>
      <c r="F7" s="78" t="s">
        <v>38</v>
      </c>
      <c r="G7" s="160"/>
      <c r="H7" s="161"/>
      <c r="I7" s="161"/>
      <c r="J7" s="164"/>
      <c r="K7" s="164"/>
      <c r="L7" s="157"/>
      <c r="M7" s="176"/>
      <c r="N7" s="59"/>
      <c r="O7" s="59"/>
      <c r="P7" s="36" t="s">
        <v>156</v>
      </c>
      <c r="Q7" s="100"/>
    </row>
    <row r="8" spans="1:17" s="99" customFormat="1" ht="38.25" x14ac:dyDescent="0.2">
      <c r="A8" s="79" t="s">
        <v>39</v>
      </c>
      <c r="B8" s="146" t="s">
        <v>82</v>
      </c>
      <c r="C8" s="146"/>
      <c r="D8" s="146"/>
      <c r="E8" s="78" t="s">
        <v>37</v>
      </c>
      <c r="F8" s="78" t="s">
        <v>81</v>
      </c>
      <c r="G8" s="80">
        <v>3</v>
      </c>
      <c r="H8" s="81">
        <v>42491</v>
      </c>
      <c r="I8" s="81">
        <v>42582</v>
      </c>
      <c r="J8" s="78" t="s">
        <v>80</v>
      </c>
      <c r="K8" s="78"/>
      <c r="L8" s="157"/>
      <c r="M8" s="176"/>
      <c r="N8" s="59"/>
      <c r="O8" s="59"/>
      <c r="P8" s="36" t="s">
        <v>156</v>
      </c>
      <c r="Q8" s="100"/>
    </row>
    <row r="9" spans="1:17" s="99" customFormat="1" ht="51" x14ac:dyDescent="0.2">
      <c r="A9" s="79" t="s">
        <v>43</v>
      </c>
      <c r="B9" s="146" t="s">
        <v>44</v>
      </c>
      <c r="C9" s="146"/>
      <c r="D9" s="146"/>
      <c r="E9" s="78" t="s">
        <v>79</v>
      </c>
      <c r="F9" s="78" t="s">
        <v>46</v>
      </c>
      <c r="G9" s="80">
        <v>3</v>
      </c>
      <c r="H9" s="81">
        <v>42583</v>
      </c>
      <c r="I9" s="81">
        <v>42674</v>
      </c>
      <c r="J9" s="78" t="s">
        <v>65</v>
      </c>
      <c r="K9" s="78" t="s">
        <v>64</v>
      </c>
      <c r="L9" s="157"/>
      <c r="M9" s="176"/>
      <c r="N9" s="59"/>
      <c r="O9" s="59"/>
      <c r="P9" s="36" t="s">
        <v>156</v>
      </c>
      <c r="Q9" s="100"/>
    </row>
    <row r="10" spans="1:17" s="99" customFormat="1" ht="38.25" x14ac:dyDescent="0.2">
      <c r="A10" s="85" t="s">
        <v>47</v>
      </c>
      <c r="B10" s="146" t="s">
        <v>78</v>
      </c>
      <c r="C10" s="146"/>
      <c r="D10" s="146"/>
      <c r="E10" s="82"/>
      <c r="F10" s="82" t="s">
        <v>77</v>
      </c>
      <c r="G10" s="37" t="s">
        <v>76</v>
      </c>
      <c r="H10" s="38">
        <v>42675</v>
      </c>
      <c r="I10" s="39" t="s">
        <v>75</v>
      </c>
      <c r="J10" s="78" t="s">
        <v>65</v>
      </c>
      <c r="K10" s="82" t="s">
        <v>64</v>
      </c>
      <c r="L10" s="157"/>
      <c r="M10" s="176"/>
      <c r="N10" s="59"/>
      <c r="O10" s="59"/>
      <c r="P10" s="36" t="s">
        <v>156</v>
      </c>
      <c r="Q10" s="100"/>
    </row>
    <row r="11" spans="1:17" s="99" customFormat="1" ht="38.25" x14ac:dyDescent="0.2">
      <c r="A11" s="85" t="s">
        <v>50</v>
      </c>
      <c r="B11" s="146" t="s">
        <v>74</v>
      </c>
      <c r="C11" s="146"/>
      <c r="D11" s="146"/>
      <c r="E11" s="82" t="s">
        <v>73</v>
      </c>
      <c r="F11" s="82" t="s">
        <v>72</v>
      </c>
      <c r="G11" s="37" t="s">
        <v>71</v>
      </c>
      <c r="H11" s="39" t="s">
        <v>70</v>
      </c>
      <c r="I11" s="39" t="s">
        <v>69</v>
      </c>
      <c r="J11" s="78" t="s">
        <v>68</v>
      </c>
      <c r="K11" s="82" t="s">
        <v>64</v>
      </c>
      <c r="L11" s="157"/>
      <c r="M11" s="176"/>
      <c r="N11" s="181">
        <v>700000</v>
      </c>
      <c r="O11" s="84"/>
      <c r="P11" s="36" t="s">
        <v>157</v>
      </c>
      <c r="Q11" s="100"/>
    </row>
    <row r="12" spans="1:17" s="99" customFormat="1" ht="38.25" x14ac:dyDescent="0.2">
      <c r="A12" s="79" t="s">
        <v>53</v>
      </c>
      <c r="B12" s="146" t="s">
        <v>67</v>
      </c>
      <c r="C12" s="146"/>
      <c r="D12" s="146"/>
      <c r="E12" s="78" t="s">
        <v>66</v>
      </c>
      <c r="F12" s="78" t="s">
        <v>62</v>
      </c>
      <c r="G12" s="80">
        <v>9</v>
      </c>
      <c r="H12" s="81">
        <v>42675</v>
      </c>
      <c r="I12" s="81">
        <v>42947</v>
      </c>
      <c r="J12" s="78" t="s">
        <v>65</v>
      </c>
      <c r="K12" s="82" t="s">
        <v>64</v>
      </c>
      <c r="L12" s="157"/>
      <c r="M12" s="176"/>
      <c r="N12" s="181"/>
      <c r="O12" s="84"/>
      <c r="P12" s="36" t="s">
        <v>156</v>
      </c>
      <c r="Q12" s="100"/>
    </row>
    <row r="13" spans="1:17" s="99" customFormat="1" ht="25.5" x14ac:dyDescent="0.2">
      <c r="A13" s="79" t="s">
        <v>57</v>
      </c>
      <c r="B13" s="146" t="s">
        <v>63</v>
      </c>
      <c r="C13" s="146"/>
      <c r="D13" s="146"/>
      <c r="E13" s="78" t="s">
        <v>62</v>
      </c>
      <c r="F13" s="78" t="s">
        <v>55</v>
      </c>
      <c r="G13" s="80">
        <v>6</v>
      </c>
      <c r="H13" s="81">
        <v>42948</v>
      </c>
      <c r="I13" s="81">
        <v>43131</v>
      </c>
      <c r="J13" s="78" t="s">
        <v>56</v>
      </c>
      <c r="K13" s="83" t="s">
        <v>150</v>
      </c>
      <c r="L13" s="157"/>
      <c r="M13" s="176"/>
      <c r="N13" s="59"/>
      <c r="O13" s="59"/>
      <c r="P13" s="40" t="s">
        <v>155</v>
      </c>
      <c r="Q13" s="100"/>
    </row>
    <row r="14" spans="1:17" s="109" customFormat="1" ht="26.25" thickBot="1" x14ac:dyDescent="0.25">
      <c r="A14" s="21" t="s">
        <v>61</v>
      </c>
      <c r="B14" s="145" t="s">
        <v>60</v>
      </c>
      <c r="C14" s="145"/>
      <c r="D14" s="145"/>
      <c r="E14" s="75"/>
      <c r="F14" s="75"/>
      <c r="G14" s="22">
        <v>12</v>
      </c>
      <c r="H14" s="23"/>
      <c r="I14" s="23">
        <v>43466</v>
      </c>
      <c r="J14" s="75" t="s">
        <v>65</v>
      </c>
      <c r="K14" s="24" t="s">
        <v>150</v>
      </c>
      <c r="L14" s="182"/>
      <c r="M14" s="183"/>
      <c r="N14" s="60"/>
      <c r="O14" s="60"/>
      <c r="P14" s="41" t="s">
        <v>155</v>
      </c>
      <c r="Q14" s="108"/>
    </row>
    <row r="15" spans="1:17" s="99" customFormat="1" ht="13.5" thickBot="1" x14ac:dyDescent="0.25">
      <c r="A15" s="26"/>
      <c r="B15" s="27"/>
      <c r="C15" s="27"/>
      <c r="D15" s="27"/>
      <c r="E15" s="27"/>
      <c r="F15" s="27"/>
      <c r="G15" s="27"/>
      <c r="H15" s="27"/>
      <c r="I15" s="27"/>
      <c r="J15" s="27"/>
      <c r="K15" s="27"/>
      <c r="L15" s="28" t="s">
        <v>59</v>
      </c>
      <c r="M15" s="127">
        <f>SUM(M3)</f>
        <v>4930000</v>
      </c>
      <c r="N15" s="127">
        <f>SUM(N3:N14)</f>
        <v>2700000</v>
      </c>
      <c r="O15" s="29">
        <f>SUM(M15:N15)</f>
        <v>7630000</v>
      </c>
      <c r="P15" s="27"/>
      <c r="Q15" s="42"/>
    </row>
    <row r="16" spans="1:17" ht="27.75" customHeight="1" x14ac:dyDescent="0.2">
      <c r="A16" s="180" t="s">
        <v>168</v>
      </c>
      <c r="B16" s="180"/>
      <c r="C16" s="180"/>
      <c r="D16" s="180"/>
    </row>
    <row r="17" spans="1:1" hidden="1" x14ac:dyDescent="0.2">
      <c r="A17" s="119">
        <v>49300</v>
      </c>
    </row>
  </sheetData>
  <mergeCells count="25">
    <mergeCell ref="A1:D1"/>
    <mergeCell ref="I5:I7"/>
    <mergeCell ref="J5:J7"/>
    <mergeCell ref="K5:K7"/>
    <mergeCell ref="B5:D5"/>
    <mergeCell ref="B6:D6"/>
    <mergeCell ref="B7:D7"/>
    <mergeCell ref="N5:N6"/>
    <mergeCell ref="L3:L14"/>
    <mergeCell ref="G5:G7"/>
    <mergeCell ref="H5:H7"/>
    <mergeCell ref="N11:N12"/>
    <mergeCell ref="M3:M14"/>
    <mergeCell ref="B9:D9"/>
    <mergeCell ref="B8:D8"/>
    <mergeCell ref="A16:D16"/>
    <mergeCell ref="A2:D2"/>
    <mergeCell ref="B4:D4"/>
    <mergeCell ref="B10:D10"/>
    <mergeCell ref="B11:D11"/>
    <mergeCell ref="A5:A7"/>
    <mergeCell ref="B13:D13"/>
    <mergeCell ref="B14:D14"/>
    <mergeCell ref="B12:D12"/>
    <mergeCell ref="B3:D3"/>
  </mergeCells>
  <pageMargins left="0.45374999999999999" right="0.70866141732283472" top="0.51093750000000004" bottom="0.78740157480314965" header="0.31496062992125984" footer="0.31496062992125984"/>
  <pageSetup paperSize="8" scale="39" orientation="landscape" r:id="rId1"/>
  <headerFooter>
    <oddHeader>&amp;L&amp;"Arial,obyčejné"&amp;10Příloha 1 - Hierarchická struktura prací k Implementačnímu plánu pro strategický cíl 2: Revize a optimalizace výkonu veřejné správy v území  (SC 2.3)</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6"/>
  <sheetViews>
    <sheetView zoomScale="85" zoomScaleNormal="85" zoomScaleSheetLayoutView="90" workbookViewId="0">
      <selection sqref="A1:D1"/>
    </sheetView>
  </sheetViews>
  <sheetFormatPr defaultColWidth="0" defaultRowHeight="12.75" zeroHeight="1" x14ac:dyDescent="0.2"/>
  <cols>
    <col min="1" max="1" width="3.140625" style="3" customWidth="1"/>
    <col min="2" max="2" width="4.85546875" style="3" customWidth="1"/>
    <col min="3" max="3" width="3.42578125" style="3" customWidth="1"/>
    <col min="4" max="4" width="102.5703125" style="3" customWidth="1"/>
    <col min="5" max="6" width="36" style="3" customWidth="1"/>
    <col min="7" max="16" width="31" style="3" customWidth="1"/>
    <col min="17" max="16384" width="31" style="92" hidden="1"/>
  </cols>
  <sheetData>
    <row r="1" spans="1:17" s="1" customFormat="1" ht="30" customHeight="1" thickBot="1" x14ac:dyDescent="0.25">
      <c r="A1" s="150" t="s">
        <v>0</v>
      </c>
      <c r="B1" s="151"/>
      <c r="C1" s="151"/>
      <c r="D1" s="151"/>
      <c r="E1" s="70" t="s">
        <v>1</v>
      </c>
      <c r="F1" s="70" t="s">
        <v>2</v>
      </c>
      <c r="G1" s="4" t="s">
        <v>3</v>
      </c>
      <c r="H1" s="70" t="s">
        <v>4</v>
      </c>
      <c r="I1" s="70" t="s">
        <v>5</v>
      </c>
      <c r="J1" s="4" t="s">
        <v>6</v>
      </c>
      <c r="K1" s="4" t="s">
        <v>7</v>
      </c>
      <c r="L1" s="4" t="s">
        <v>8</v>
      </c>
      <c r="M1" s="76" t="s">
        <v>166</v>
      </c>
      <c r="N1" s="70" t="s">
        <v>9</v>
      </c>
      <c r="O1" s="76" t="s">
        <v>169</v>
      </c>
      <c r="P1" s="86" t="s">
        <v>140</v>
      </c>
    </row>
    <row r="2" spans="1:17" ht="57" customHeight="1" thickBot="1" x14ac:dyDescent="0.25">
      <c r="A2" s="152" t="s">
        <v>10</v>
      </c>
      <c r="B2" s="153"/>
      <c r="C2" s="153"/>
      <c r="D2" s="154"/>
      <c r="E2" s="6" t="s">
        <v>11</v>
      </c>
      <c r="F2" s="6" t="s">
        <v>12</v>
      </c>
      <c r="G2" s="7" t="s">
        <v>149</v>
      </c>
      <c r="H2" s="6" t="s">
        <v>13</v>
      </c>
      <c r="I2" s="6" t="s">
        <v>14</v>
      </c>
      <c r="J2" s="6" t="s">
        <v>15</v>
      </c>
      <c r="K2" s="6" t="s">
        <v>16</v>
      </c>
      <c r="L2" s="6" t="s">
        <v>17</v>
      </c>
      <c r="M2" s="8" t="s">
        <v>167</v>
      </c>
      <c r="N2" s="8" t="s">
        <v>18</v>
      </c>
      <c r="O2" s="8" t="s">
        <v>170</v>
      </c>
      <c r="P2" s="87" t="s">
        <v>141</v>
      </c>
    </row>
    <row r="3" spans="1:17" ht="38.25" x14ac:dyDescent="0.2">
      <c r="A3" s="10" t="s">
        <v>19</v>
      </c>
      <c r="B3" s="155" t="s">
        <v>104</v>
      </c>
      <c r="C3" s="155"/>
      <c r="D3" s="155"/>
      <c r="E3" s="71" t="s">
        <v>21</v>
      </c>
      <c r="F3" s="71" t="s">
        <v>22</v>
      </c>
      <c r="G3" s="11">
        <v>1</v>
      </c>
      <c r="H3" s="12" t="s">
        <v>23</v>
      </c>
      <c r="I3" s="12">
        <v>41973</v>
      </c>
      <c r="J3" s="43" t="s">
        <v>91</v>
      </c>
      <c r="K3" s="71"/>
      <c r="L3" s="61">
        <v>1</v>
      </c>
      <c r="M3" s="131">
        <f t="shared" ref="M3:M12" si="0">L3*$A$17*G3</f>
        <v>49300</v>
      </c>
      <c r="N3" s="61" t="s">
        <v>150</v>
      </c>
      <c r="O3" s="131">
        <f>M3</f>
        <v>49300</v>
      </c>
      <c r="P3" s="88" t="s">
        <v>155</v>
      </c>
      <c r="Q3" s="93"/>
    </row>
    <row r="4" spans="1:17" ht="51" x14ac:dyDescent="0.2">
      <c r="A4" s="64" t="s">
        <v>25</v>
      </c>
      <c r="B4" s="146" t="s">
        <v>26</v>
      </c>
      <c r="C4" s="146"/>
      <c r="D4" s="146"/>
      <c r="E4" s="63" t="s">
        <v>27</v>
      </c>
      <c r="F4" s="63" t="s">
        <v>160</v>
      </c>
      <c r="G4" s="65">
        <v>6</v>
      </c>
      <c r="H4" s="66">
        <v>42005</v>
      </c>
      <c r="I4" s="66">
        <v>42185</v>
      </c>
      <c r="J4" s="63" t="s">
        <v>91</v>
      </c>
      <c r="K4" s="63" t="s">
        <v>88</v>
      </c>
      <c r="L4" s="62">
        <v>2</v>
      </c>
      <c r="M4" s="18">
        <f t="shared" si="0"/>
        <v>591600</v>
      </c>
      <c r="N4" s="62" t="s">
        <v>150</v>
      </c>
      <c r="O4" s="18">
        <f>M4</f>
        <v>591600</v>
      </c>
      <c r="P4" s="89" t="s">
        <v>155</v>
      </c>
      <c r="Q4" s="93"/>
    </row>
    <row r="5" spans="1:17" ht="153" x14ac:dyDescent="0.2">
      <c r="A5" s="159" t="s">
        <v>28</v>
      </c>
      <c r="B5" s="146" t="s">
        <v>103</v>
      </c>
      <c r="C5" s="146"/>
      <c r="D5" s="146"/>
      <c r="E5" s="67"/>
      <c r="F5" s="67" t="s">
        <v>142</v>
      </c>
      <c r="G5" s="65">
        <v>11</v>
      </c>
      <c r="H5" s="161">
        <v>42186</v>
      </c>
      <c r="I5" s="161">
        <v>42613</v>
      </c>
      <c r="J5" s="162" t="s">
        <v>91</v>
      </c>
      <c r="K5" s="162" t="s">
        <v>32</v>
      </c>
      <c r="L5" s="62">
        <v>1</v>
      </c>
      <c r="M5" s="18">
        <f t="shared" si="0"/>
        <v>542300</v>
      </c>
      <c r="N5" s="172">
        <v>2000000</v>
      </c>
      <c r="O5" s="172">
        <f>M5+M6+N5</f>
        <v>2739500</v>
      </c>
      <c r="P5" s="90" t="s">
        <v>164</v>
      </c>
      <c r="Q5" s="93"/>
    </row>
    <row r="6" spans="1:17" ht="25.5" x14ac:dyDescent="0.2">
      <c r="A6" s="159"/>
      <c r="B6" s="146" t="s">
        <v>102</v>
      </c>
      <c r="C6" s="146"/>
      <c r="D6" s="146"/>
      <c r="E6" s="63" t="s">
        <v>34</v>
      </c>
      <c r="F6" s="63" t="s">
        <v>143</v>
      </c>
      <c r="G6" s="65">
        <v>2</v>
      </c>
      <c r="H6" s="161"/>
      <c r="I6" s="161"/>
      <c r="J6" s="163"/>
      <c r="K6" s="163"/>
      <c r="L6" s="62">
        <v>2</v>
      </c>
      <c r="M6" s="18">
        <f t="shared" si="0"/>
        <v>197200</v>
      </c>
      <c r="N6" s="174"/>
      <c r="O6" s="174"/>
      <c r="P6" s="89" t="s">
        <v>155</v>
      </c>
      <c r="Q6" s="93"/>
    </row>
    <row r="7" spans="1:17" ht="51" x14ac:dyDescent="0.2">
      <c r="A7" s="159"/>
      <c r="B7" s="146" t="s">
        <v>101</v>
      </c>
      <c r="C7" s="146"/>
      <c r="D7" s="146"/>
      <c r="E7" s="63" t="s">
        <v>37</v>
      </c>
      <c r="F7" s="63" t="s">
        <v>38</v>
      </c>
      <c r="G7" s="65">
        <v>1</v>
      </c>
      <c r="H7" s="161"/>
      <c r="I7" s="161"/>
      <c r="J7" s="164"/>
      <c r="K7" s="164"/>
      <c r="L7" s="62">
        <v>1</v>
      </c>
      <c r="M7" s="18">
        <f t="shared" si="0"/>
        <v>49300</v>
      </c>
      <c r="N7" s="62" t="s">
        <v>150</v>
      </c>
      <c r="O7" s="18">
        <f>M7</f>
        <v>49300</v>
      </c>
      <c r="P7" s="89" t="s">
        <v>155</v>
      </c>
      <c r="Q7" s="93"/>
    </row>
    <row r="8" spans="1:17" ht="51" x14ac:dyDescent="0.2">
      <c r="A8" s="64" t="s">
        <v>39</v>
      </c>
      <c r="B8" s="146" t="s">
        <v>100</v>
      </c>
      <c r="C8" s="146"/>
      <c r="D8" s="146"/>
      <c r="E8" s="63" t="s">
        <v>37</v>
      </c>
      <c r="F8" s="63" t="s">
        <v>97</v>
      </c>
      <c r="G8" s="65">
        <v>4</v>
      </c>
      <c r="H8" s="66">
        <v>42614</v>
      </c>
      <c r="I8" s="66">
        <v>42735</v>
      </c>
      <c r="J8" s="63" t="s">
        <v>99</v>
      </c>
      <c r="K8" s="63"/>
      <c r="L8" s="62">
        <v>2</v>
      </c>
      <c r="M8" s="18">
        <f t="shared" si="0"/>
        <v>394400</v>
      </c>
      <c r="N8" s="62" t="s">
        <v>150</v>
      </c>
      <c r="O8" s="18">
        <f>M8</f>
        <v>394400</v>
      </c>
      <c r="P8" s="89" t="s">
        <v>155</v>
      </c>
      <c r="Q8" s="93"/>
    </row>
    <row r="9" spans="1:17" ht="51" x14ac:dyDescent="0.2">
      <c r="A9" s="64" t="s">
        <v>43</v>
      </c>
      <c r="B9" s="146" t="s">
        <v>144</v>
      </c>
      <c r="C9" s="146"/>
      <c r="D9" s="146"/>
      <c r="E9" s="63" t="s">
        <v>98</v>
      </c>
      <c r="F9" s="63" t="s">
        <v>145</v>
      </c>
      <c r="G9" s="65">
        <v>12</v>
      </c>
      <c r="H9" s="66">
        <v>42736</v>
      </c>
      <c r="I9" s="66">
        <v>43100</v>
      </c>
      <c r="J9" s="63" t="s">
        <v>91</v>
      </c>
      <c r="K9" s="63" t="s">
        <v>32</v>
      </c>
      <c r="L9" s="62">
        <v>4</v>
      </c>
      <c r="M9" s="18">
        <f t="shared" si="0"/>
        <v>2366400</v>
      </c>
      <c r="N9" s="44" t="s">
        <v>150</v>
      </c>
      <c r="O9" s="18">
        <f>M9</f>
        <v>2366400</v>
      </c>
      <c r="P9" s="89" t="s">
        <v>155</v>
      </c>
      <c r="Q9" s="93"/>
    </row>
    <row r="10" spans="1:17" ht="38.25" x14ac:dyDescent="0.2">
      <c r="A10" s="64" t="s">
        <v>47</v>
      </c>
      <c r="B10" s="146" t="s">
        <v>94</v>
      </c>
      <c r="C10" s="146"/>
      <c r="D10" s="146"/>
      <c r="E10" s="63" t="s">
        <v>162</v>
      </c>
      <c r="F10" s="63" t="s">
        <v>92</v>
      </c>
      <c r="G10" s="65">
        <v>12</v>
      </c>
      <c r="H10" s="66">
        <v>43101</v>
      </c>
      <c r="I10" s="66">
        <v>43465</v>
      </c>
      <c r="J10" s="63" t="s">
        <v>91</v>
      </c>
      <c r="K10" s="63" t="s">
        <v>32</v>
      </c>
      <c r="L10" s="62">
        <v>5</v>
      </c>
      <c r="M10" s="18">
        <f t="shared" si="0"/>
        <v>2958000</v>
      </c>
      <c r="N10" s="18">
        <v>2000000</v>
      </c>
      <c r="O10" s="18">
        <f>M10+N10</f>
        <v>4958000</v>
      </c>
      <c r="P10" s="90" t="s">
        <v>164</v>
      </c>
      <c r="Q10" s="93"/>
    </row>
    <row r="11" spans="1:17" ht="51" x14ac:dyDescent="0.2">
      <c r="A11" s="51" t="s">
        <v>50</v>
      </c>
      <c r="B11" s="146" t="s">
        <v>67</v>
      </c>
      <c r="C11" s="146"/>
      <c r="D11" s="146"/>
      <c r="E11" s="63" t="s">
        <v>97</v>
      </c>
      <c r="F11" s="63" t="s">
        <v>96</v>
      </c>
      <c r="G11" s="65">
        <v>14</v>
      </c>
      <c r="H11" s="66">
        <v>43282</v>
      </c>
      <c r="I11" s="66">
        <v>43708</v>
      </c>
      <c r="J11" s="63" t="s">
        <v>91</v>
      </c>
      <c r="K11" s="63" t="s">
        <v>32</v>
      </c>
      <c r="L11" s="62">
        <v>2</v>
      </c>
      <c r="M11" s="18">
        <f t="shared" si="0"/>
        <v>1380400</v>
      </c>
      <c r="N11" s="62" t="s">
        <v>150</v>
      </c>
      <c r="O11" s="18">
        <f>M11</f>
        <v>1380400</v>
      </c>
      <c r="P11" s="89" t="s">
        <v>155</v>
      </c>
      <c r="Q11" s="93"/>
    </row>
    <row r="12" spans="1:17" ht="25.5" x14ac:dyDescent="0.2">
      <c r="A12" s="94" t="s">
        <v>53</v>
      </c>
      <c r="B12" s="146" t="s">
        <v>95</v>
      </c>
      <c r="C12" s="146"/>
      <c r="D12" s="146"/>
      <c r="E12" s="63" t="s">
        <v>93</v>
      </c>
      <c r="F12" s="63" t="s">
        <v>55</v>
      </c>
      <c r="G12" s="65">
        <v>4</v>
      </c>
      <c r="H12" s="66">
        <v>43709</v>
      </c>
      <c r="I12" s="66">
        <v>43830</v>
      </c>
      <c r="J12" s="63" t="s">
        <v>56</v>
      </c>
      <c r="K12" s="63"/>
      <c r="L12" s="62">
        <v>1</v>
      </c>
      <c r="M12" s="18">
        <f t="shared" si="0"/>
        <v>197200</v>
      </c>
      <c r="N12" s="62" t="s">
        <v>150</v>
      </c>
      <c r="O12" s="18">
        <f>M12</f>
        <v>197200</v>
      </c>
      <c r="P12" s="89" t="s">
        <v>155</v>
      </c>
      <c r="Q12" s="93"/>
    </row>
    <row r="13" spans="1:17" x14ac:dyDescent="0.2">
      <c r="A13" s="184" t="s">
        <v>57</v>
      </c>
      <c r="B13" s="146" t="s">
        <v>146</v>
      </c>
      <c r="C13" s="146"/>
      <c r="D13" s="146"/>
      <c r="E13" s="63"/>
      <c r="F13" s="63"/>
      <c r="G13" s="65"/>
      <c r="H13" s="66"/>
      <c r="I13" s="66">
        <v>43831</v>
      </c>
      <c r="J13" s="63"/>
      <c r="K13" s="63"/>
      <c r="L13" s="62"/>
      <c r="M13" s="18"/>
      <c r="N13" s="62" t="s">
        <v>150</v>
      </c>
      <c r="O13" s="16"/>
      <c r="P13" s="89" t="s">
        <v>150</v>
      </c>
      <c r="Q13" s="93"/>
    </row>
    <row r="14" spans="1:17" s="96" customFormat="1" ht="39" thickBot="1" x14ac:dyDescent="0.25">
      <c r="A14" s="185"/>
      <c r="B14" s="145" t="s">
        <v>147</v>
      </c>
      <c r="C14" s="145"/>
      <c r="D14" s="145"/>
      <c r="E14" s="69" t="s">
        <v>148</v>
      </c>
      <c r="F14" s="69" t="s">
        <v>163</v>
      </c>
      <c r="G14" s="22">
        <v>15</v>
      </c>
      <c r="H14" s="23">
        <v>43831</v>
      </c>
      <c r="I14" s="23">
        <v>44286</v>
      </c>
      <c r="J14" s="69" t="s">
        <v>91</v>
      </c>
      <c r="K14" s="69" t="s">
        <v>32</v>
      </c>
      <c r="L14" s="44">
        <v>3</v>
      </c>
      <c r="M14" s="132">
        <f>L14*$A$17*G14</f>
        <v>2218500</v>
      </c>
      <c r="N14" s="133" t="s">
        <v>171</v>
      </c>
      <c r="O14" s="132">
        <f>M14</f>
        <v>2218500</v>
      </c>
      <c r="P14" s="91" t="s">
        <v>155</v>
      </c>
      <c r="Q14" s="95"/>
    </row>
    <row r="15" spans="1:17" ht="13.5" thickBot="1" x14ac:dyDescent="0.25">
      <c r="A15" s="26"/>
      <c r="B15" s="27"/>
      <c r="C15" s="27"/>
      <c r="D15" s="27"/>
      <c r="E15" s="27"/>
      <c r="F15" s="27"/>
      <c r="G15" s="27"/>
      <c r="H15" s="27"/>
      <c r="I15" s="27"/>
      <c r="J15" s="27"/>
      <c r="K15" s="27"/>
      <c r="L15" s="124" t="s">
        <v>59</v>
      </c>
      <c r="M15" s="125">
        <f>SUM(M3:M14)</f>
        <v>10944600</v>
      </c>
      <c r="N15" s="125">
        <f>SUM(N3:N14)</f>
        <v>4000000</v>
      </c>
      <c r="O15" s="126">
        <f>SUM(M15:N15)</f>
        <v>14944600</v>
      </c>
      <c r="P15" s="27"/>
      <c r="Q15" s="2"/>
    </row>
    <row r="16" spans="1:17" ht="27.75" customHeight="1" x14ac:dyDescent="0.2">
      <c r="A16" s="186" t="s">
        <v>172</v>
      </c>
      <c r="B16" s="186"/>
      <c r="C16" s="186"/>
      <c r="D16" s="186"/>
    </row>
    <row r="17" spans="1:1" hidden="1" x14ac:dyDescent="0.2">
      <c r="A17" s="119">
        <v>49300</v>
      </c>
    </row>
    <row r="18" spans="1:1" hidden="1" x14ac:dyDescent="0.2"/>
    <row r="19" spans="1:1" hidden="1" x14ac:dyDescent="0.2"/>
    <row r="20" spans="1:1" hidden="1" x14ac:dyDescent="0.2"/>
    <row r="21" spans="1:1" hidden="1" x14ac:dyDescent="0.2"/>
    <row r="22" spans="1:1" hidden="1" x14ac:dyDescent="0.2"/>
    <row r="23" spans="1:1" hidden="1" x14ac:dyDescent="0.2"/>
    <row r="24" spans="1:1" hidden="1" x14ac:dyDescent="0.2"/>
    <row r="25" spans="1:1" hidden="1" x14ac:dyDescent="0.2"/>
    <row r="26" spans="1:1" hidden="1" x14ac:dyDescent="0.2"/>
    <row r="27" spans="1:1" hidden="1" x14ac:dyDescent="0.2"/>
    <row r="28" spans="1:1" hidden="1" x14ac:dyDescent="0.2"/>
    <row r="29" spans="1:1" hidden="1" x14ac:dyDescent="0.2"/>
    <row r="30" spans="1:1" hidden="1" x14ac:dyDescent="0.2"/>
    <row r="31" spans="1:1" hidden="1" x14ac:dyDescent="0.2"/>
    <row r="32" spans="1:1"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mergeCells count="23">
    <mergeCell ref="O5:O6"/>
    <mergeCell ref="A1:D1"/>
    <mergeCell ref="A16:D16"/>
    <mergeCell ref="A2:D2"/>
    <mergeCell ref="B4:D4"/>
    <mergeCell ref="A5:A7"/>
    <mergeCell ref="B12:D12"/>
    <mergeCell ref="B14:D14"/>
    <mergeCell ref="B9:D9"/>
    <mergeCell ref="B8:D8"/>
    <mergeCell ref="B13:D13"/>
    <mergeCell ref="B3:D3"/>
    <mergeCell ref="B10:D10"/>
    <mergeCell ref="B5:D5"/>
    <mergeCell ref="B6:D6"/>
    <mergeCell ref="B7:D7"/>
    <mergeCell ref="A13:A14"/>
    <mergeCell ref="B11:D11"/>
    <mergeCell ref="K5:K7"/>
    <mergeCell ref="N5:N6"/>
    <mergeCell ref="H5:H7"/>
    <mergeCell ref="I5:I7"/>
    <mergeCell ref="J5:J7"/>
  </mergeCells>
  <pageMargins left="0.45374999999999999" right="0.70866141732283472" top="0.51333333333333331" bottom="0.78740157480314965" header="0.31496062992125984" footer="0.31496062992125984"/>
  <pageSetup paperSize="8" scale="39" orientation="landscape" r:id="rId1"/>
  <headerFooter>
    <oddHeader>&amp;L&amp;"Arial,obyčejné"&amp;10Příloha 1 - Hierarchická struktura prací k Implementačnímu plánu pro strategický cíl 2: Revize a optimalizace výkonu veřejné správy v území (SC 2.4)</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7"/>
  <sheetViews>
    <sheetView tabSelected="1" zoomScale="85" zoomScaleNormal="85" zoomScaleSheetLayoutView="90" workbookViewId="0">
      <selection sqref="A1:D1"/>
    </sheetView>
  </sheetViews>
  <sheetFormatPr defaultColWidth="0" defaultRowHeight="12.75" zeroHeight="1" x14ac:dyDescent="0.2"/>
  <cols>
    <col min="1" max="1" width="3.140625" style="31" customWidth="1"/>
    <col min="2" max="2" width="4.85546875" style="31" customWidth="1"/>
    <col min="3" max="3" width="3.42578125" style="31" customWidth="1"/>
    <col min="4" max="4" width="102.5703125" style="31" customWidth="1"/>
    <col min="5" max="6" width="36" style="31" customWidth="1"/>
    <col min="7" max="11" width="27" style="31" customWidth="1"/>
    <col min="12" max="13" width="27" style="57" customWidth="1"/>
    <col min="14" max="16" width="27" style="31" customWidth="1"/>
    <col min="17" max="16384" width="27" style="99" hidden="1"/>
  </cols>
  <sheetData>
    <row r="1" spans="1:17" s="33" customFormat="1" ht="30" customHeight="1" thickBot="1" x14ac:dyDescent="0.25">
      <c r="A1" s="189" t="s">
        <v>0</v>
      </c>
      <c r="B1" s="190"/>
      <c r="C1" s="190"/>
      <c r="D1" s="190"/>
      <c r="E1" s="110" t="s">
        <v>1</v>
      </c>
      <c r="F1" s="110" t="s">
        <v>2</v>
      </c>
      <c r="G1" s="111" t="s">
        <v>3</v>
      </c>
      <c r="H1" s="110" t="s">
        <v>4</v>
      </c>
      <c r="I1" s="110" t="s">
        <v>5</v>
      </c>
      <c r="J1" s="111" t="s">
        <v>6</v>
      </c>
      <c r="K1" s="111" t="s">
        <v>7</v>
      </c>
      <c r="L1" s="111" t="s">
        <v>8</v>
      </c>
      <c r="M1" s="76" t="s">
        <v>166</v>
      </c>
      <c r="N1" s="110" t="s">
        <v>9</v>
      </c>
      <c r="O1" s="76" t="s">
        <v>169</v>
      </c>
      <c r="P1" s="112" t="s">
        <v>140</v>
      </c>
    </row>
    <row r="2" spans="1:17" s="118" customFormat="1" ht="56.25" customHeight="1" thickBot="1" x14ac:dyDescent="0.25">
      <c r="A2" s="191" t="s">
        <v>10</v>
      </c>
      <c r="B2" s="192"/>
      <c r="C2" s="192"/>
      <c r="D2" s="193"/>
      <c r="E2" s="45" t="s">
        <v>11</v>
      </c>
      <c r="F2" s="45" t="s">
        <v>12</v>
      </c>
      <c r="G2" s="46" t="s">
        <v>149</v>
      </c>
      <c r="H2" s="45" t="s">
        <v>13</v>
      </c>
      <c r="I2" s="45" t="s">
        <v>14</v>
      </c>
      <c r="J2" s="45" t="s">
        <v>15</v>
      </c>
      <c r="K2" s="45" t="s">
        <v>16</v>
      </c>
      <c r="L2" s="45" t="s">
        <v>17</v>
      </c>
      <c r="M2" s="47" t="s">
        <v>167</v>
      </c>
      <c r="N2" s="47" t="s">
        <v>18</v>
      </c>
      <c r="O2" s="47" t="s">
        <v>170</v>
      </c>
      <c r="P2" s="9" t="s">
        <v>141</v>
      </c>
    </row>
    <row r="3" spans="1:17" ht="51" x14ac:dyDescent="0.2">
      <c r="A3" s="72" t="s">
        <v>122</v>
      </c>
      <c r="B3" s="194" t="s">
        <v>123</v>
      </c>
      <c r="C3" s="194"/>
      <c r="D3" s="194"/>
      <c r="E3" s="113" t="s">
        <v>124</v>
      </c>
      <c r="F3" s="113" t="s">
        <v>125</v>
      </c>
      <c r="G3" s="114">
        <v>6</v>
      </c>
      <c r="H3" s="115">
        <v>42005</v>
      </c>
      <c r="I3" s="115">
        <v>42185</v>
      </c>
      <c r="J3" s="113" t="s">
        <v>126</v>
      </c>
      <c r="K3" s="113" t="s">
        <v>161</v>
      </c>
      <c r="L3" s="116">
        <v>2</v>
      </c>
      <c r="M3" s="134">
        <f>L3*$A$10*G3</f>
        <v>591600</v>
      </c>
      <c r="N3" s="116" t="s">
        <v>150</v>
      </c>
      <c r="O3" s="134">
        <f>M3</f>
        <v>591600</v>
      </c>
      <c r="P3" s="117" t="s">
        <v>155</v>
      </c>
      <c r="Q3" s="100"/>
    </row>
    <row r="4" spans="1:17" ht="51" x14ac:dyDescent="0.2">
      <c r="A4" s="94" t="s">
        <v>25</v>
      </c>
      <c r="B4" s="187" t="s">
        <v>127</v>
      </c>
      <c r="C4" s="187"/>
      <c r="D4" s="187"/>
      <c r="E4" s="73" t="s">
        <v>125</v>
      </c>
      <c r="F4" s="73" t="s">
        <v>128</v>
      </c>
      <c r="G4" s="48">
        <v>18</v>
      </c>
      <c r="H4" s="49">
        <v>42186</v>
      </c>
      <c r="I4" s="49">
        <v>42735</v>
      </c>
      <c r="J4" s="73" t="s">
        <v>126</v>
      </c>
      <c r="K4" s="73" t="s">
        <v>161</v>
      </c>
      <c r="L4" s="50">
        <v>0</v>
      </c>
      <c r="M4" s="52" t="s">
        <v>150</v>
      </c>
      <c r="N4" s="52" t="s">
        <v>150</v>
      </c>
      <c r="O4" s="52" t="s">
        <v>150</v>
      </c>
      <c r="P4" s="53" t="s">
        <v>150</v>
      </c>
      <c r="Q4" s="100"/>
    </row>
    <row r="5" spans="1:17" ht="76.5" x14ac:dyDescent="0.2">
      <c r="A5" s="94" t="s">
        <v>28</v>
      </c>
      <c r="B5" s="187" t="s">
        <v>129</v>
      </c>
      <c r="C5" s="187"/>
      <c r="D5" s="187"/>
      <c r="E5" s="73" t="s">
        <v>128</v>
      </c>
      <c r="F5" s="73" t="s">
        <v>130</v>
      </c>
      <c r="G5" s="48">
        <v>18</v>
      </c>
      <c r="H5" s="49">
        <v>42736</v>
      </c>
      <c r="I5" s="49">
        <v>43281</v>
      </c>
      <c r="J5" s="73" t="s">
        <v>131</v>
      </c>
      <c r="K5" s="54" t="s">
        <v>132</v>
      </c>
      <c r="L5" s="50">
        <v>3</v>
      </c>
      <c r="M5" s="134">
        <f>L5*$A$10*G5</f>
        <v>2662200</v>
      </c>
      <c r="N5" s="52" t="s">
        <v>150</v>
      </c>
      <c r="O5" s="134">
        <f>M5</f>
        <v>2662200</v>
      </c>
      <c r="P5" s="53" t="s">
        <v>155</v>
      </c>
      <c r="Q5" s="100"/>
    </row>
    <row r="6" spans="1:17" ht="38.25" x14ac:dyDescent="0.2">
      <c r="A6" s="55" t="s">
        <v>39</v>
      </c>
      <c r="B6" s="187" t="s">
        <v>133</v>
      </c>
      <c r="C6" s="187"/>
      <c r="D6" s="187"/>
      <c r="E6" s="73"/>
      <c r="F6" s="73" t="s">
        <v>134</v>
      </c>
      <c r="G6" s="48">
        <v>12</v>
      </c>
      <c r="H6" s="49">
        <v>42005</v>
      </c>
      <c r="I6" s="49">
        <v>42369</v>
      </c>
      <c r="J6" s="54" t="s">
        <v>135</v>
      </c>
      <c r="K6" s="54" t="s">
        <v>136</v>
      </c>
      <c r="L6" s="50">
        <v>3</v>
      </c>
      <c r="M6" s="134">
        <f>L6*$A$10*G6</f>
        <v>1774800</v>
      </c>
      <c r="N6" s="50" t="s">
        <v>150</v>
      </c>
      <c r="O6" s="134">
        <f>M6</f>
        <v>1774800</v>
      </c>
      <c r="P6" s="74" t="s">
        <v>165</v>
      </c>
      <c r="Q6" s="100"/>
    </row>
    <row r="7" spans="1:17" s="109" customFormat="1" ht="51.75" thickBot="1" x14ac:dyDescent="0.25">
      <c r="A7" s="21" t="s">
        <v>43</v>
      </c>
      <c r="B7" s="188" t="s">
        <v>137</v>
      </c>
      <c r="C7" s="188"/>
      <c r="D7" s="188"/>
      <c r="E7" s="101" t="s">
        <v>134</v>
      </c>
      <c r="F7" s="101" t="s">
        <v>138</v>
      </c>
      <c r="G7" s="102">
        <v>24</v>
      </c>
      <c r="H7" s="103">
        <v>42370</v>
      </c>
      <c r="I7" s="103">
        <v>43100</v>
      </c>
      <c r="J7" s="104" t="s">
        <v>139</v>
      </c>
      <c r="K7" s="104" t="s">
        <v>136</v>
      </c>
      <c r="L7" s="136">
        <v>0</v>
      </c>
      <c r="M7" s="135">
        <f>L7*$A$10*G7</f>
        <v>0</v>
      </c>
      <c r="N7" s="137">
        <v>60000000</v>
      </c>
      <c r="O7" s="135">
        <f>N7</f>
        <v>60000000</v>
      </c>
      <c r="P7" s="56" t="s">
        <v>151</v>
      </c>
      <c r="Q7" s="108"/>
    </row>
    <row r="8" spans="1:17" ht="13.5" thickBot="1" x14ac:dyDescent="0.25">
      <c r="A8" s="26"/>
      <c r="B8" s="27"/>
      <c r="C8" s="27"/>
      <c r="D8" s="27"/>
      <c r="E8" s="27"/>
      <c r="F8" s="27"/>
      <c r="G8" s="27"/>
      <c r="H8" s="27"/>
      <c r="I8" s="27"/>
      <c r="J8" s="27"/>
      <c r="K8" s="27"/>
      <c r="L8" s="138" t="s">
        <v>59</v>
      </c>
      <c r="M8" s="139">
        <f>SUM(M3:M7)</f>
        <v>5028600</v>
      </c>
      <c r="N8" s="125">
        <f>SUM(N3:N7)</f>
        <v>60000000</v>
      </c>
      <c r="O8" s="126">
        <f>SUM(M8:N8)</f>
        <v>65028600</v>
      </c>
      <c r="P8" s="27"/>
      <c r="Q8" s="42"/>
    </row>
    <row r="9" spans="1:17" s="142" customFormat="1" ht="30.75" customHeight="1" x14ac:dyDescent="0.2">
      <c r="A9" s="186" t="s">
        <v>172</v>
      </c>
      <c r="B9" s="186"/>
      <c r="C9" s="186"/>
      <c r="D9" s="186"/>
      <c r="E9" s="140"/>
      <c r="F9" s="140"/>
      <c r="G9" s="140"/>
      <c r="H9" s="140"/>
      <c r="I9" s="140"/>
      <c r="J9" s="140"/>
      <c r="K9" s="140"/>
      <c r="L9" s="141"/>
      <c r="M9" s="141"/>
      <c r="N9" s="140"/>
      <c r="O9" s="140"/>
      <c r="P9" s="140"/>
    </row>
    <row r="10" spans="1:17" hidden="1" x14ac:dyDescent="0.2">
      <c r="A10" s="119">
        <v>49300</v>
      </c>
    </row>
    <row r="11" spans="1:17" hidden="1" x14ac:dyDescent="0.2"/>
    <row r="12" spans="1:17" hidden="1" x14ac:dyDescent="0.2"/>
    <row r="13" spans="1:17" hidden="1" x14ac:dyDescent="0.2"/>
    <row r="14" spans="1:17" hidden="1" x14ac:dyDescent="0.2"/>
    <row r="15" spans="1:17" hidden="1" x14ac:dyDescent="0.2"/>
    <row r="16" spans="1:17" hidden="1" x14ac:dyDescent="0.2"/>
    <row r="17" hidden="1" x14ac:dyDescent="0.2"/>
    <row r="18" hidden="1" x14ac:dyDescent="0.2"/>
    <row r="19" hidden="1" x14ac:dyDescent="0.2"/>
    <row r="20" hidden="1" x14ac:dyDescent="0.2"/>
    <row r="21" hidden="1" x14ac:dyDescent="0.2"/>
    <row r="22" hidden="1" x14ac:dyDescent="0.2"/>
    <row r="23" hidden="1" x14ac:dyDescent="0.2"/>
    <row r="24" hidden="1" x14ac:dyDescent="0.2"/>
    <row r="25" hidden="1" x14ac:dyDescent="0.2"/>
    <row r="26" hidden="1" x14ac:dyDescent="0.2"/>
    <row r="27" hidden="1" x14ac:dyDescent="0.2"/>
    <row r="28" hidden="1" x14ac:dyDescent="0.2"/>
    <row r="29" hidden="1" x14ac:dyDescent="0.2"/>
    <row r="30" hidden="1" x14ac:dyDescent="0.2"/>
    <row r="31" hidden="1" x14ac:dyDescent="0.2"/>
    <row r="32"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t="9.75" hidden="1" customHeight="1" x14ac:dyDescent="0.2"/>
    <row r="76" hidden="1" x14ac:dyDescent="0.2"/>
    <row r="77" hidden="1" x14ac:dyDescent="0.2"/>
  </sheetData>
  <mergeCells count="8">
    <mergeCell ref="A9:D9"/>
    <mergeCell ref="B6:D6"/>
    <mergeCell ref="B7:D7"/>
    <mergeCell ref="A1:D1"/>
    <mergeCell ref="A2:D2"/>
    <mergeCell ref="B3:D3"/>
    <mergeCell ref="B4:D4"/>
    <mergeCell ref="B5:D5"/>
  </mergeCells>
  <pageMargins left="0.45" right="0.70866141732283472" top="0.51187499999999997" bottom="0.78740157480314965" header="0.31496062992125984" footer="0.31496062992125984"/>
  <pageSetup paperSize="8" scale="48" orientation="landscape" r:id="rId1"/>
  <headerFooter>
    <oddHeader>&amp;L&amp;"Arial,obyčejné"&amp;10Příloha 1 - Hierarchická struktura prací k Implementačnímu plánu pro strategický cíl 2: &amp;"Arial,kurzíva"Revize a optimalizace výkonu veřejné správy v území &amp;"Arial,obyčejné"(SC 2.5)</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vt:i4>
      </vt:variant>
    </vt:vector>
  </HeadingPairs>
  <TitlesOfParts>
    <vt:vector size="7" baseType="lpstr">
      <vt:lpstr>Hierarchicka struktura 2.1</vt:lpstr>
      <vt:lpstr>Hierarchicka struktura 2.2</vt:lpstr>
      <vt:lpstr>Hierarchicka struktura 2.3</vt:lpstr>
      <vt:lpstr>Hierarchicka struktura 2.4</vt:lpstr>
      <vt:lpstr>Hierarchicka struktura 2.5</vt:lpstr>
      <vt:lpstr>'Hierarchicka struktura 2.4'!Oblast_tisku</vt:lpstr>
      <vt:lpstr>'Hierarchicka struktura 2.5'!Oblast_tisku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2014-11-03T10:31:24Z</dcterms:created>
  <dcterms:modified xsi:type="dcterms:W3CDTF">2014-11-19T10:46:06Z</dcterms:modified>
</cp:coreProperties>
</file>