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Hierarchicka struktura_3.1" sheetId="5" r:id="rId1"/>
  </sheets>
  <definedNames>
    <definedName name="_xlnm.Print_Area" localSheetId="0">'Hierarchicka struktura_3.1'!$1:$14</definedName>
  </definedNames>
  <calcPr calcId="145621" concurrentCalc="0"/>
</workbook>
</file>

<file path=xl/calcChain.xml><?xml version="1.0" encoding="utf-8"?>
<calcChain xmlns="http://schemas.openxmlformats.org/spreadsheetml/2006/main">
  <c r="M4" i="5" l="1"/>
  <c r="P4" i="5"/>
  <c r="P5" i="5"/>
  <c r="M6" i="5"/>
  <c r="P6" i="5"/>
  <c r="M7" i="5"/>
  <c r="P7" i="5"/>
  <c r="M8" i="5"/>
  <c r="P8" i="5"/>
  <c r="P10" i="5"/>
  <c r="M11" i="5"/>
  <c r="P11" i="5"/>
  <c r="P12" i="5"/>
  <c r="M3" i="5"/>
  <c r="P3" i="5"/>
  <c r="M13" i="5"/>
  <c r="N13" i="5"/>
  <c r="P13" i="5"/>
</calcChain>
</file>

<file path=xl/comments1.xml><?xml version="1.0" encoding="utf-8"?>
<comments xmlns="http://schemas.openxmlformats.org/spreadsheetml/2006/main">
  <authors>
    <author>Klara Husakova</author>
  </authors>
  <commentLis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Klara Husakova:</t>
        </r>
        <r>
          <rPr>
            <sz val="9"/>
            <color indexed="81"/>
            <rFont val="Tahoma"/>
            <family val="2"/>
            <charset val="238"/>
          </rPr>
          <t xml:space="preserve">
V případě časové náročnosti v rozsahu týdnů uveďte hodnotu jako poměr ke 4 týdnům. 
Např. 1 týden= 0,25;
2 týdny=0,5;
3 týdny = 0,75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238"/>
          </rPr>
          <t>Klara Husakova:</t>
        </r>
        <r>
          <rPr>
            <sz val="9"/>
            <color indexed="81"/>
            <rFont val="Tahoma"/>
            <family val="2"/>
            <charset val="238"/>
          </rPr>
          <t xml:space="preserve">
uveďte konkrétní měsíc
Např.1/2015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>Klara Husakova:</t>
        </r>
        <r>
          <rPr>
            <sz val="9"/>
            <color indexed="81"/>
            <rFont val="Tahoma"/>
            <family val="2"/>
            <charset val="238"/>
          </rPr>
          <t xml:space="preserve">
Uveďte konkrétní datum či měsíc</t>
        </r>
      </text>
    </comment>
    <comment ref="J2" authorId="0">
      <text>
        <r>
          <rPr>
            <b/>
            <sz val="9"/>
            <color indexed="81"/>
            <rFont val="Tahoma"/>
            <family val="2"/>
            <charset val="238"/>
          </rPr>
          <t>Klara Husakova:</t>
        </r>
        <r>
          <rPr>
            <sz val="9"/>
            <color indexed="81"/>
            <rFont val="Tahoma"/>
            <family val="2"/>
            <charset val="238"/>
          </rPr>
          <t xml:space="preserve">
Nutno konkretizovat minimálně na úroveň odborů</t>
        </r>
      </text>
    </comment>
    <comment ref="K2" authorId="0">
      <text>
        <r>
          <rPr>
            <b/>
            <sz val="9"/>
            <color indexed="81"/>
            <rFont val="Tahoma"/>
            <family val="2"/>
            <charset val="238"/>
          </rPr>
          <t>Klara Husakova:</t>
        </r>
        <r>
          <rPr>
            <sz val="9"/>
            <color indexed="81"/>
            <rFont val="Tahoma"/>
            <family val="2"/>
            <charset val="238"/>
          </rPr>
          <t xml:space="preserve">
Nutno specifikovat konkrétní osoby / subjekty.
Např. u zapojení samospráv je nutné uvést, zda budou zapojeny všechny samosprávné celky či jen jejich část; u orgánů státní správy je nutné specifikovat, které konkrétní orgány se budou spolupodílet</t>
        </r>
      </text>
    </comment>
    <comment ref="M2" authorId="0">
      <text>
        <r>
          <rPr>
            <b/>
            <sz val="9"/>
            <color indexed="81"/>
            <rFont val="Tahoma"/>
            <family val="2"/>
            <charset val="238"/>
          </rPr>
          <t>Klara Husakova:</t>
        </r>
        <r>
          <rPr>
            <sz val="9"/>
            <color indexed="81"/>
            <rFont val="Tahoma"/>
            <family val="2"/>
            <charset val="238"/>
          </rPr>
          <t xml:space="preserve">
V případě potřeby je možno upravit výši hrubé mzdy - viz buňka A38</t>
        </r>
      </text>
    </comment>
    <comment ref="N2" authorId="0">
      <text>
        <r>
          <rPr>
            <b/>
            <sz val="9"/>
            <color indexed="81"/>
            <rFont val="Tahoma"/>
            <family val="2"/>
            <charset val="238"/>
          </rPr>
          <t>Klara Husakova:</t>
        </r>
        <r>
          <rPr>
            <sz val="9"/>
            <color indexed="81"/>
            <rFont val="Tahoma"/>
            <family val="2"/>
            <charset val="238"/>
          </rPr>
          <t xml:space="preserve">
Vyplnit pouze v případě, že jsou tyto náklady relevantní pro implementaci daného specifického cíle. 
Ostatní náklady zahrnují např. 
i náklady na externí odborníky.</t>
        </r>
      </text>
    </comment>
  </commentList>
</comments>
</file>

<file path=xl/sharedStrings.xml><?xml version="1.0" encoding="utf-8"?>
<sst xmlns="http://schemas.openxmlformats.org/spreadsheetml/2006/main" count="101" uniqueCount="90">
  <si>
    <t>Hierarchická struktura prací</t>
  </si>
  <si>
    <t>Vstupy</t>
  </si>
  <si>
    <t>Výstupy</t>
  </si>
  <si>
    <t>Časová náročnost</t>
  </si>
  <si>
    <t>Termín zahájení</t>
  </si>
  <si>
    <t>Termín ukončení</t>
  </si>
  <si>
    <t xml:space="preserve">Odpovědné osoby / subjekty </t>
  </si>
  <si>
    <t>Spolupracující osoby / subjekty</t>
  </si>
  <si>
    <t>Celkem pracovních úvazků</t>
  </si>
  <si>
    <t>Osobní náklady</t>
  </si>
  <si>
    <t>Ostatní náklady</t>
  </si>
  <si>
    <t>Náklady celkem</t>
  </si>
  <si>
    <t>Popis jednotlivých aktivit nutných pro splnění specifického cíle. Aktivity jsou dále rozděleny do jednotlivých specifických aktivit</t>
  </si>
  <si>
    <t>Popis vstupů potřebných pro realizaci každé aktivity</t>
  </si>
  <si>
    <t>Výstup a alespoň stručný popis obsahu a parametrů daného výstupu</t>
  </si>
  <si>
    <t>Celková časová náročnost realizace aktivity v měsících</t>
  </si>
  <si>
    <t>Termín zahájení aktivity</t>
  </si>
  <si>
    <t>Termín pro splnění aktivity</t>
  </si>
  <si>
    <t>Odpovědné osoby / subjekty za jednotlivé aktivity</t>
  </si>
  <si>
    <t>Osoby / subjekty, které se spolupodílí na realizaci jednotlivých aktivit</t>
  </si>
  <si>
    <t>Celkový počet pracovních úvazků nutných pro realizaci aktivity</t>
  </si>
  <si>
    <t>= Časová náročnost * celkem pracovních úvazků * průměrná mzda1</t>
  </si>
  <si>
    <t>Náklady na nákup služeb, aktiva (kanc. prostory, IT vybavení, datové a informační systémy atd.)</t>
  </si>
  <si>
    <t>=Osobní náklady + ostatní náklady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</si>
  <si>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</si>
  <si>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</si>
  <si>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</si>
  <si>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</si>
  <si>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</si>
  <si>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</si>
  <si>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</si>
  <si>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</si>
  <si>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</si>
  <si>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Celkem</t>
  </si>
  <si>
    <t>10.</t>
  </si>
  <si>
    <t>Dobudování architektury eGovernmentu</t>
  </si>
  <si>
    <t>Koncepční zajištění fungování eGovernmentu a realizace projektů ICT</t>
  </si>
  <si>
    <t>Prosazování principu Open Data</t>
  </si>
  <si>
    <t>Tvorba koncepčně strategického materiálu řízení investic do ICT</t>
  </si>
  <si>
    <t>Rozšíření, propojení a konsolidace datového fondu veřejné správy a jeho efektivní a bezpečné využívání dle jednotlivých agend</t>
  </si>
  <si>
    <t>Dobudování informačních a komunikačních systémů veřejné správy a realizace bezpečnostních opatření podle zákona o kybernetické bezpečnosti</t>
  </si>
  <si>
    <t>Novelizace relevantní legislativy vztahující se k eGovernmentu</t>
  </si>
  <si>
    <t>Podpora vzniku a vybavení orgánů veřejné moci pro ochranu infrastruktury ICT</t>
  </si>
  <si>
    <t>Realizace systému elektronické identifikace, autentizace a autorizace pro klíčové agendové informační systémy</t>
  </si>
  <si>
    <t>Zajištění úplného elektronického podání vybraných agend</t>
  </si>
  <si>
    <t>MV</t>
  </si>
  <si>
    <t>AK, SMO</t>
  </si>
  <si>
    <t>MV a MF</t>
  </si>
  <si>
    <t>-</t>
  </si>
  <si>
    <t>USÚ, ÚSC</t>
  </si>
  <si>
    <t>MV, ČPOZ</t>
  </si>
  <si>
    <t>SZR, USU, OVM</t>
  </si>
  <si>
    <t>MV, SZR, Česká pošta</t>
  </si>
  <si>
    <t>MV, ČPOZ, SZR, USU</t>
  </si>
  <si>
    <t>Referenční a realizační  architektonické modely ve stavu AS IS vytvářející Národní architektonický plán eGovernmentu, metodika údržby a rozvoje Národního Architektonického Plánu, rámcová specifikace referenčních modelů pro stav TO BE</t>
  </si>
  <si>
    <t>Katalog povinných a volitelných služeb pro implementaci stávajících i budoucích agendových informačních systémů, dle jednotlivých vrstev čtyřvrstvé architektury včetně definice odpovědných správců služeb, jejich provozovatelů a klientů</t>
  </si>
  <si>
    <t>Implementace kompozitních služeb ZR, zprovoznění Egon Service Bus a CMS 2.0</t>
  </si>
  <si>
    <t>50 až 100 centralizovaných agendových systémů publikujících nereferenční agendové údaje spolu s referenčnímí údaji prostřednictvím CMS 2.0</t>
  </si>
  <si>
    <t>Analýza významných informačních systémů a definice kritické infrastruktury podle zákona o kybernetické bezpečnosti, prováděcí předpisy podle zákona o kybernetické bezpečnosti</t>
  </si>
  <si>
    <t>Zprovozněný centralizovaný provozní a bezpečnostní dohled v rámci CMS 2.0, propojení významných informačních systémů a prvků kritické infrastruktury s dohledovým systémem, propojení dohledového systému CMS 2.0 na CERT NBU</t>
  </si>
  <si>
    <t>Legislativní plán 2015, 2016</t>
  </si>
  <si>
    <t>Novely digitálních a souvisejících zákonů</t>
  </si>
  <si>
    <t>Globální specifikace funkcionality úplného elektronického podání v rámci definovaném v implementačním plánu</t>
  </si>
  <si>
    <t>Zprovozněná funkcionalita CzechPoint@home pro klíčové agendy na PVS, propojená s agendovými systémy</t>
  </si>
  <si>
    <t>Doplnění týmu institucionalizovaného projektového manažera MV (OKAP, část. OeG a OCIS) (13) o 6 specialistů ISVS, architekty, 2 projektové manažery, 3 administrátory a 2 právníky - specialisty veřejných zakázek. Průměrná PT 14. Od 1.1.2015 do 31.12.2020.</t>
  </si>
  <si>
    <t>Pokryto sub 1</t>
  </si>
  <si>
    <t>Doplnění týmu Hlavního architekta o 2 technologické specialisty pro implementaci open dat a podporu jejich zveřejňování na PVS. Průměrná PT 14. Od 1.1.2015 do 31.12.2020.</t>
  </si>
  <si>
    <t>Odborný odhad. Bude upřesněno po analýze as-is stavu v oblasti ISVS, předpoklad je potřeba konsolidačního týmu (MV, MF, jednotliví gestoři, tj. cca 50 úvazků. Popis AS-IS stavu do konce 2015 pokryt sub 1, 2. Předpoklad  od 1.1.2016 do 31.12.2020.</t>
  </si>
  <si>
    <t>Pokryto stávajícími zdroji a sub 1</t>
  </si>
  <si>
    <t>Doplnění týmu Hlavního architekta a SZR (2+2)  o 4 technologické architekty. Průměrná PT 15!!!! Od 1.1.2015 do 31.12.2020.</t>
  </si>
  <si>
    <t>Pokryto sub 1,2, 9</t>
  </si>
  <si>
    <t>Ostatní náklady popis</t>
  </si>
  <si>
    <t>Stručná specifikace ostatních nákladů</t>
  </si>
  <si>
    <t>SW a služby pro provoz katalogu Open Dat na PVS</t>
  </si>
  <si>
    <t>HW a SW a služby pro realizaci publikačních a čtenářských konektorů a severů pro publikaci hromadných údajů a statistik</t>
  </si>
  <si>
    <t>HW, SW a služby pro realizaci společného bezpečnostního dohledového centra</t>
  </si>
  <si>
    <t>HW, SW a služby pro realizaci definovaných funkcionalit</t>
  </si>
  <si>
    <t>HW, SW a  služby  pro federovaný průběžně udržovaný Národní Architektonický plán eGovernmentu</t>
  </si>
  <si>
    <t>MV, USU</t>
  </si>
  <si>
    <t>Doplnění týmu Hlavního architekta a OeG (7+4) o 4 technologické architekty, 3 projektové manažery, 2 administrátory a 2 právníky. Průměrná PT 14. Od 1.1.2015 do 31.12.2020.</t>
  </si>
  <si>
    <t>Team kybernetické bezpečnosti dle zákona (7 SPM) a 5 specialistů pro technologický dohled, vzdělávání a bezpečnostní architekturu, 1 administrátor, 1 právník. Průměrná PT 14. Od 1.1.2015 do 31.12.2020.</t>
  </si>
  <si>
    <t>Globální specifikace národního systému elektronické identifikace, legislativní změny, a Prováděcí předpisy EU eIdas, globální specifikace propojení národních systémů</t>
  </si>
  <si>
    <t>Zprovozněný systém elektronické identifikace s připojenými agendovými systémy a další systémy dle popisu</t>
  </si>
  <si>
    <r>
      <rPr>
        <sz val="7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 xml:space="preserve"> Náklady byly vypočteny ze 14. platové třídy, průměrného osobního příplatku ve výši 18 % a odvodů ve výši 35 %. Uvedené úvazky lze rozdělit mezi více pracovníků, nejedná se tedy o počet osob zapojených do realizace aktivity.</t>
    </r>
  </si>
  <si>
    <t>Zdroje</t>
  </si>
  <si>
    <t>Státní rozpočet / Operační program (specifikujte) / jiné (uveďte)</t>
  </si>
  <si>
    <t>OP Zaměstnanost</t>
  </si>
  <si>
    <t>Metodiky a centrální katalog, datasety</t>
  </si>
  <si>
    <t>Strategický materiál řízení investic do ICT</t>
  </si>
  <si>
    <t>Vzdělávácí aktivity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</si>
</sst>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4" fontId="6" fillId="0" borderId="9" xfId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4" fontId="6" fillId="0" borderId="22" xfId="1" applyFont="1" applyFill="1" applyBorder="1" applyAlignment="1">
      <alignment vertical="center" wrapText="1"/>
    </xf>
    <xf numFmtId="44" fontId="6" fillId="0" borderId="19" xfId="1" applyFont="1" applyFill="1" applyBorder="1" applyAlignment="1">
      <alignment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0" xfId="0" applyFont="1" applyBorder="1"/>
    <xf numFmtId="0" fontId="5" fillId="4" borderId="8" xfId="0" applyFont="1" applyFill="1" applyBorder="1" applyAlignment="1"/>
    <xf numFmtId="164" fontId="5" fillId="4" borderId="21" xfId="0" applyNumberFormat="1" applyFont="1" applyFill="1" applyBorder="1" applyAlignment="1"/>
    <xf numFmtId="164" fontId="5" fillId="0" borderId="2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/>
    <xf numFmtId="164" fontId="6" fillId="3" borderId="0" xfId="0" applyNumberFormat="1" applyFont="1" applyFill="1" applyBorder="1"/>
    <xf numFmtId="0" fontId="9" fillId="0" borderId="0" xfId="0" applyFont="1" applyBorder="1"/>
    <xf numFmtId="6" fontId="9" fillId="0" borderId="0" xfId="0" applyNumberFormat="1" applyFont="1" applyBorder="1"/>
    <xf numFmtId="0" fontId="6" fillId="0" borderId="0" xfId="0" applyFont="1" applyFill="1" applyBorder="1"/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44" fontId="6" fillId="0" borderId="17" xfId="1" applyFont="1" applyFill="1" applyBorder="1" applyAlignment="1">
      <alignment vertical="center" wrapText="1"/>
    </xf>
    <xf numFmtId="44" fontId="6" fillId="0" borderId="17" xfId="1" applyFont="1" applyFill="1" applyBorder="1" applyAlignment="1">
      <alignment horizontal="center" vertical="center" wrapText="1"/>
    </xf>
    <xf numFmtId="44" fontId="6" fillId="0" borderId="30" xfId="1" applyFont="1" applyFill="1" applyBorder="1" applyAlignment="1">
      <alignment vertical="center" wrapText="1"/>
    </xf>
    <xf numFmtId="164" fontId="5" fillId="4" borderId="13" xfId="0" applyNumberFormat="1" applyFont="1" applyFill="1" applyBorder="1" applyAlignment="1"/>
    <xf numFmtId="165" fontId="6" fillId="0" borderId="0" xfId="0" applyNumberFormat="1" applyFont="1" applyFill="1" applyBorder="1" applyAlignment="1"/>
    <xf numFmtId="0" fontId="1" fillId="0" borderId="0" xfId="0" applyFont="1" applyFill="1" applyBorder="1"/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3" fontId="8" fillId="0" borderId="30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49" fontId="13" fillId="3" borderId="32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G1" zoomScale="85" zoomScaleNormal="85" zoomScaleSheetLayoutView="90" workbookViewId="0">
      <selection activeCell="P7" sqref="P7"/>
    </sheetView>
  </sheetViews>
  <sheetFormatPr defaultColWidth="0" defaultRowHeight="12.75" zeroHeight="1" x14ac:dyDescent="0.2"/>
  <cols>
    <col min="1" max="1" width="4" style="1" customWidth="1"/>
    <col min="2" max="3" width="4.7109375" style="1" customWidth="1"/>
    <col min="4" max="4" width="85.5703125" style="1" customWidth="1"/>
    <col min="5" max="6" width="38.5703125" style="1" customWidth="1"/>
    <col min="7" max="17" width="28" style="1" customWidth="1"/>
    <col min="18" max="16384" width="28" style="50" hidden="1"/>
  </cols>
  <sheetData>
    <row r="1" spans="1:18" s="38" customFormat="1" ht="29.25" customHeight="1" thickBot="1" x14ac:dyDescent="0.25">
      <c r="A1" s="58" t="s">
        <v>0</v>
      </c>
      <c r="B1" s="59"/>
      <c r="C1" s="59"/>
      <c r="D1" s="60"/>
      <c r="E1" s="2" t="s">
        <v>1</v>
      </c>
      <c r="F1" s="2" t="s">
        <v>2</v>
      </c>
      <c r="G1" s="3" t="s">
        <v>3</v>
      </c>
      <c r="H1" s="2" t="s">
        <v>4</v>
      </c>
      <c r="I1" s="2" t="s">
        <v>5</v>
      </c>
      <c r="J1" s="3" t="s">
        <v>6</v>
      </c>
      <c r="K1" s="3" t="s">
        <v>7</v>
      </c>
      <c r="L1" s="3" t="s">
        <v>8</v>
      </c>
      <c r="M1" s="2" t="s">
        <v>9</v>
      </c>
      <c r="N1" s="2" t="s">
        <v>10</v>
      </c>
      <c r="O1" s="4" t="s">
        <v>71</v>
      </c>
      <c r="P1" s="4" t="s">
        <v>11</v>
      </c>
      <c r="Q1" s="69" t="s">
        <v>84</v>
      </c>
    </row>
    <row r="2" spans="1:18" s="38" customFormat="1" ht="56.25" customHeight="1" thickBot="1" x14ac:dyDescent="0.25">
      <c r="A2" s="61" t="s">
        <v>12</v>
      </c>
      <c r="B2" s="62"/>
      <c r="C2" s="62"/>
      <c r="D2" s="63"/>
      <c r="E2" s="5" t="s">
        <v>13</v>
      </c>
      <c r="F2" s="5" t="s">
        <v>14</v>
      </c>
      <c r="G2" s="6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5" t="s">
        <v>20</v>
      </c>
      <c r="M2" s="7" t="s">
        <v>21</v>
      </c>
      <c r="N2" s="7" t="s">
        <v>22</v>
      </c>
      <c r="O2" s="8" t="s">
        <v>72</v>
      </c>
      <c r="P2" s="8" t="s">
        <v>23</v>
      </c>
      <c r="Q2" s="70" t="s">
        <v>85</v>
      </c>
    </row>
    <row r="3" spans="1:18" s="38" customFormat="1" ht="89.25" x14ac:dyDescent="0.2">
      <c r="A3" s="9" t="s">
        <v>24</v>
      </c>
      <c r="B3" s="64" t="s">
        <v>35</v>
      </c>
      <c r="C3" s="65"/>
      <c r="D3" s="66"/>
      <c r="E3" s="10" t="s">
        <v>54</v>
      </c>
      <c r="F3" s="10" t="s">
        <v>55</v>
      </c>
      <c r="G3" s="11">
        <v>60</v>
      </c>
      <c r="H3" s="12">
        <v>42005</v>
      </c>
      <c r="I3" s="12">
        <v>44196</v>
      </c>
      <c r="J3" s="13" t="s">
        <v>45</v>
      </c>
      <c r="K3" s="14" t="s">
        <v>46</v>
      </c>
      <c r="L3" s="10" t="s">
        <v>79</v>
      </c>
      <c r="M3" s="15">
        <f>5*12*11*49300</f>
        <v>32538000</v>
      </c>
      <c r="N3" s="15">
        <v>20000000</v>
      </c>
      <c r="O3" s="16" t="s">
        <v>77</v>
      </c>
      <c r="P3" s="45">
        <f>M3+N3</f>
        <v>52538000</v>
      </c>
      <c r="Q3" s="16"/>
      <c r="R3" s="49"/>
    </row>
    <row r="4" spans="1:18" s="38" customFormat="1" ht="127.5" x14ac:dyDescent="0.2">
      <c r="A4" s="17" t="s">
        <v>25</v>
      </c>
      <c r="B4" s="51" t="s">
        <v>36</v>
      </c>
      <c r="C4" s="52"/>
      <c r="D4" s="53"/>
      <c r="E4" s="39"/>
      <c r="F4" s="10" t="s">
        <v>89</v>
      </c>
      <c r="G4" s="11">
        <v>60</v>
      </c>
      <c r="H4" s="12">
        <v>42005</v>
      </c>
      <c r="I4" s="12">
        <v>44196</v>
      </c>
      <c r="J4" s="14" t="s">
        <v>45</v>
      </c>
      <c r="K4" s="14" t="s">
        <v>46</v>
      </c>
      <c r="L4" s="10" t="s">
        <v>64</v>
      </c>
      <c r="M4" s="18">
        <f>5*12*13*49300</f>
        <v>38454000</v>
      </c>
      <c r="N4" s="15">
        <v>0</v>
      </c>
      <c r="O4" s="19"/>
      <c r="P4" s="45">
        <f>M4+N4</f>
        <v>38454000</v>
      </c>
      <c r="Q4" s="71" t="s">
        <v>86</v>
      </c>
      <c r="R4" s="49"/>
    </row>
    <row r="5" spans="1:18" s="38" customFormat="1" x14ac:dyDescent="0.2">
      <c r="A5" s="17" t="s">
        <v>26</v>
      </c>
      <c r="B5" s="51" t="s">
        <v>38</v>
      </c>
      <c r="C5" s="52"/>
      <c r="D5" s="53"/>
      <c r="E5" s="39"/>
      <c r="F5" s="10" t="s">
        <v>88</v>
      </c>
      <c r="G5" s="11">
        <v>24</v>
      </c>
      <c r="H5" s="12">
        <v>42005</v>
      </c>
      <c r="I5" s="12">
        <v>43100</v>
      </c>
      <c r="J5" s="14" t="s">
        <v>47</v>
      </c>
      <c r="K5" s="14" t="s">
        <v>48</v>
      </c>
      <c r="L5" s="10" t="s">
        <v>65</v>
      </c>
      <c r="M5" s="18">
        <v>0</v>
      </c>
      <c r="N5" s="15">
        <v>0</v>
      </c>
      <c r="O5" s="19"/>
      <c r="P5" s="45">
        <f>M5+N5</f>
        <v>0</v>
      </c>
      <c r="Q5" s="72"/>
      <c r="R5" s="49"/>
    </row>
    <row r="6" spans="1:18" s="38" customFormat="1" ht="89.25" x14ac:dyDescent="0.2">
      <c r="A6" s="17" t="s">
        <v>27</v>
      </c>
      <c r="B6" s="51" t="s">
        <v>37</v>
      </c>
      <c r="C6" s="52"/>
      <c r="D6" s="53"/>
      <c r="E6" s="39"/>
      <c r="F6" s="10" t="s">
        <v>87</v>
      </c>
      <c r="G6" s="11">
        <v>24</v>
      </c>
      <c r="H6" s="12">
        <v>42005</v>
      </c>
      <c r="I6" s="12">
        <v>43100</v>
      </c>
      <c r="J6" s="14" t="s">
        <v>45</v>
      </c>
      <c r="K6" s="14" t="s">
        <v>49</v>
      </c>
      <c r="L6" s="10" t="s">
        <v>66</v>
      </c>
      <c r="M6" s="18">
        <f>5*12*2*49300</f>
        <v>5916000</v>
      </c>
      <c r="N6" s="15">
        <v>5000000</v>
      </c>
      <c r="O6" s="19" t="s">
        <v>73</v>
      </c>
      <c r="P6" s="45">
        <f>M6+N6</f>
        <v>10916000</v>
      </c>
      <c r="Q6" s="73"/>
      <c r="R6" s="49"/>
    </row>
    <row r="7" spans="1:18" s="38" customFormat="1" ht="127.5" x14ac:dyDescent="0.2">
      <c r="A7" s="17" t="s">
        <v>28</v>
      </c>
      <c r="B7" s="51" t="s">
        <v>39</v>
      </c>
      <c r="C7" s="52"/>
      <c r="D7" s="53"/>
      <c r="E7" s="10" t="s">
        <v>56</v>
      </c>
      <c r="F7" s="10" t="s">
        <v>57</v>
      </c>
      <c r="G7" s="11">
        <v>60</v>
      </c>
      <c r="H7" s="12">
        <v>42005</v>
      </c>
      <c r="I7" s="12">
        <v>44196</v>
      </c>
      <c r="J7" s="14" t="s">
        <v>50</v>
      </c>
      <c r="K7" s="14" t="s">
        <v>51</v>
      </c>
      <c r="L7" s="10" t="s">
        <v>67</v>
      </c>
      <c r="M7" s="18">
        <f>5*12*50*49300</f>
        <v>147900000</v>
      </c>
      <c r="N7" s="15">
        <v>110000000</v>
      </c>
      <c r="O7" s="19" t="s">
        <v>74</v>
      </c>
      <c r="P7" s="45">
        <f>M7+N7</f>
        <v>257900000</v>
      </c>
      <c r="Q7" s="16"/>
      <c r="R7" s="49"/>
    </row>
    <row r="8" spans="1:18" s="38" customFormat="1" ht="102" x14ac:dyDescent="0.2">
      <c r="A8" s="17" t="s">
        <v>29</v>
      </c>
      <c r="B8" s="51" t="s">
        <v>40</v>
      </c>
      <c r="C8" s="52"/>
      <c r="D8" s="53"/>
      <c r="E8" s="10" t="s">
        <v>58</v>
      </c>
      <c r="F8" s="10" t="s">
        <v>59</v>
      </c>
      <c r="G8" s="11">
        <v>60</v>
      </c>
      <c r="H8" s="12">
        <v>42156</v>
      </c>
      <c r="I8" s="12">
        <v>44196</v>
      </c>
      <c r="J8" s="14" t="s">
        <v>47</v>
      </c>
      <c r="K8" s="14" t="s">
        <v>48</v>
      </c>
      <c r="L8" s="10" t="s">
        <v>80</v>
      </c>
      <c r="M8" s="18">
        <f>5*12*14*49300</f>
        <v>41412000</v>
      </c>
      <c r="N8" s="15">
        <v>50000000</v>
      </c>
      <c r="O8" s="19" t="s">
        <v>75</v>
      </c>
      <c r="P8" s="45">
        <f>M8+N8</f>
        <v>91412000</v>
      </c>
      <c r="Q8" s="16"/>
      <c r="R8" s="49"/>
    </row>
    <row r="9" spans="1:18" s="38" customFormat="1" x14ac:dyDescent="0.2">
      <c r="A9" s="17" t="s">
        <v>30</v>
      </c>
      <c r="B9" s="51" t="s">
        <v>42</v>
      </c>
      <c r="C9" s="52"/>
      <c r="D9" s="53"/>
      <c r="E9" s="39"/>
      <c r="F9" s="39"/>
      <c r="G9" s="40"/>
      <c r="H9" s="40"/>
      <c r="I9" s="41"/>
      <c r="J9" s="42"/>
      <c r="K9" s="14" t="s">
        <v>48</v>
      </c>
      <c r="L9" s="39"/>
      <c r="M9" s="18">
        <v>0</v>
      </c>
      <c r="N9" s="43"/>
      <c r="O9" s="44"/>
      <c r="P9" s="46" t="s">
        <v>48</v>
      </c>
      <c r="Q9" s="44"/>
      <c r="R9" s="49"/>
    </row>
    <row r="10" spans="1:18" s="38" customFormat="1" ht="25.5" x14ac:dyDescent="0.2">
      <c r="A10" s="17" t="s">
        <v>31</v>
      </c>
      <c r="B10" s="51" t="s">
        <v>41</v>
      </c>
      <c r="C10" s="52"/>
      <c r="D10" s="53"/>
      <c r="E10" s="10" t="s">
        <v>60</v>
      </c>
      <c r="F10" s="10" t="s">
        <v>61</v>
      </c>
      <c r="G10" s="11">
        <v>24</v>
      </c>
      <c r="H10" s="20">
        <v>42005</v>
      </c>
      <c r="I10" s="12">
        <v>43100</v>
      </c>
      <c r="J10" s="14" t="s">
        <v>78</v>
      </c>
      <c r="K10" s="14" t="s">
        <v>48</v>
      </c>
      <c r="L10" s="10" t="s">
        <v>68</v>
      </c>
      <c r="M10" s="18">
        <v>0</v>
      </c>
      <c r="N10" s="15">
        <v>0</v>
      </c>
      <c r="O10" s="16"/>
      <c r="P10" s="45">
        <f>M10+N10</f>
        <v>0</v>
      </c>
      <c r="Q10" s="16"/>
      <c r="R10" s="49"/>
    </row>
    <row r="11" spans="1:18" s="38" customFormat="1" ht="63.75" x14ac:dyDescent="0.2">
      <c r="A11" s="17" t="s">
        <v>32</v>
      </c>
      <c r="B11" s="51" t="s">
        <v>43</v>
      </c>
      <c r="C11" s="52"/>
      <c r="D11" s="53"/>
      <c r="E11" s="10" t="s">
        <v>81</v>
      </c>
      <c r="F11" s="10" t="s">
        <v>82</v>
      </c>
      <c r="G11" s="11">
        <v>60</v>
      </c>
      <c r="H11" s="20">
        <v>42005</v>
      </c>
      <c r="I11" s="12">
        <v>44196</v>
      </c>
      <c r="J11" s="14" t="s">
        <v>52</v>
      </c>
      <c r="K11" s="14" t="s">
        <v>48</v>
      </c>
      <c r="L11" s="10" t="s">
        <v>69</v>
      </c>
      <c r="M11" s="18">
        <f>5*12*14*49300</f>
        <v>41412000</v>
      </c>
      <c r="N11" s="15">
        <v>320000000</v>
      </c>
      <c r="O11" s="19" t="s">
        <v>76</v>
      </c>
      <c r="P11" s="45">
        <f>M11+N11</f>
        <v>361412000</v>
      </c>
      <c r="Q11" s="16"/>
      <c r="R11" s="49"/>
    </row>
    <row r="12" spans="1:18" s="38" customFormat="1" ht="39" thickBot="1" x14ac:dyDescent="0.25">
      <c r="A12" s="21" t="s">
        <v>34</v>
      </c>
      <c r="B12" s="54" t="s">
        <v>44</v>
      </c>
      <c r="C12" s="55"/>
      <c r="D12" s="56"/>
      <c r="E12" s="22" t="s">
        <v>62</v>
      </c>
      <c r="F12" s="22" t="s">
        <v>63</v>
      </c>
      <c r="G12" s="23">
        <v>60</v>
      </c>
      <c r="H12" s="24">
        <v>42005</v>
      </c>
      <c r="I12" s="24">
        <v>44196</v>
      </c>
      <c r="J12" s="25" t="s">
        <v>53</v>
      </c>
      <c r="K12" s="25" t="s">
        <v>48</v>
      </c>
      <c r="L12" s="22" t="s">
        <v>70</v>
      </c>
      <c r="M12" s="26">
        <v>0</v>
      </c>
      <c r="N12" s="27">
        <v>350000000</v>
      </c>
      <c r="O12" s="28" t="s">
        <v>76</v>
      </c>
      <c r="P12" s="47">
        <f>M12+N12</f>
        <v>350000000</v>
      </c>
      <c r="Q12" s="67"/>
      <c r="R12" s="49"/>
    </row>
    <row r="13" spans="1:18" s="38" customFormat="1" ht="13.5" thickBot="1" x14ac:dyDescent="0.2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1" t="s">
        <v>33</v>
      </c>
      <c r="M13" s="32">
        <f>SUM(M3:M12)</f>
        <v>307632000</v>
      </c>
      <c r="N13" s="32">
        <f>SUM(N3:N12)</f>
        <v>855000000</v>
      </c>
      <c r="O13" s="33"/>
      <c r="P13" s="48">
        <f>SUM(M13:N13)</f>
        <v>1162632000</v>
      </c>
      <c r="Q13" s="68"/>
      <c r="R13" s="34"/>
    </row>
    <row r="14" spans="1:18" s="38" customFormat="1" ht="36.75" customHeight="1" x14ac:dyDescent="0.2">
      <c r="A14" s="57" t="s">
        <v>83</v>
      </c>
      <c r="B14" s="57"/>
      <c r="C14" s="57"/>
      <c r="D14" s="57"/>
      <c r="F14" s="30"/>
      <c r="G14" s="30"/>
      <c r="H14" s="30"/>
      <c r="I14" s="30"/>
      <c r="J14" s="30"/>
      <c r="K14" s="30"/>
      <c r="L14" s="30"/>
      <c r="M14" s="36"/>
      <c r="N14" s="37"/>
      <c r="O14" s="37"/>
      <c r="P14" s="37"/>
      <c r="Q14" s="37"/>
    </row>
    <row r="15" spans="1:18" hidden="1" x14ac:dyDescent="0.2">
      <c r="A15" s="35">
        <v>49300</v>
      </c>
    </row>
    <row r="16" spans="1:18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mergeCells count="14">
    <mergeCell ref="Q4:Q6"/>
    <mergeCell ref="A1:D1"/>
    <mergeCell ref="A2:D2"/>
    <mergeCell ref="B3:D3"/>
    <mergeCell ref="B4:D4"/>
    <mergeCell ref="B5:D5"/>
    <mergeCell ref="B11:D11"/>
    <mergeCell ref="B12:D12"/>
    <mergeCell ref="A14:D14"/>
    <mergeCell ref="B6:D6"/>
    <mergeCell ref="B7:D7"/>
    <mergeCell ref="B8:D8"/>
    <mergeCell ref="B9:D9"/>
    <mergeCell ref="B10:D10"/>
  </mergeCells>
  <pageMargins left="0.45" right="0.70866141732283472" top="0.51187499999999997" bottom="0.78740157480314965" header="0.31496062992125984" footer="0.31496062992125984"/>
  <pageSetup paperSize="8" scale="42" orientation="landscape" r:id="rId1"/>
  <headerFooter>
    <oddHeader>&amp;L&amp;"Arial,obyčejné"&amp;10Příloha 1 - Hierarchická struktura prací k Implementačnímu plánu pro strategický cíl 3: &amp;"Arial,kurzíva"Zvýšení dostupnosti a transparentnosti veřejné správy prostřednictvím nástrojů eGovernmentu&amp;"Arial,obyčejné" (SC 3.1)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Hierarchicka struktura_3.1</vt:lpstr>
      <vt:lpstr>'Hierarchicka struktura_3.1'!Oblast_tisku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Husakova</dc:creator>
  <cp:lastModifiedBy>MVCR</cp:lastModifiedBy>
  <cp:lastPrinted>2014-11-18T14:02:02Z</cp:lastPrinted>
  <dcterms:created xsi:type="dcterms:W3CDTF">2014-10-31T08:35:37Z</dcterms:created>
  <dcterms:modified xsi:type="dcterms:W3CDTF">2014-11-19T11:36:14Z</dcterms:modified>
</cp:coreProperties>
</file>