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dao\Documents\"/>
    </mc:Choice>
  </mc:AlternateContent>
  <bookViews>
    <workbookView xWindow="4650" yWindow="0" windowWidth="21600" windowHeight="14505"/>
  </bookViews>
  <sheets>
    <sheet name="List1" sheetId="1" r:id="rId1"/>
  </sheets>
  <definedNames>
    <definedName name="_xlnm.Print_Area" localSheetId="0">List1!$A$1:$J$38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I28" i="1"/>
  <c r="I29" i="1"/>
  <c r="I18" i="1"/>
  <c r="H35" i="1" s="1"/>
  <c r="H34" i="1" l="1"/>
  <c r="H36" i="1" s="1"/>
  <c r="D34" i="1"/>
  <c r="D36" i="1" s="1"/>
  <c r="D18" i="1" l="1"/>
  <c r="C19" i="1"/>
  <c r="D19" i="1" s="1"/>
  <c r="C20" i="1" l="1"/>
  <c r="D20" i="1" l="1"/>
  <c r="C21" i="1"/>
  <c r="C22" i="1" l="1"/>
  <c r="D21" i="1"/>
  <c r="C23" i="1" l="1"/>
  <c r="D22" i="1"/>
  <c r="E30" i="1" l="1"/>
  <c r="C24" i="1"/>
  <c r="D23" i="1"/>
  <c r="D33" i="1" l="1"/>
  <c r="D37" i="1" s="1"/>
  <c r="C25" i="1"/>
  <c r="D24" i="1"/>
  <c r="H37" i="1" l="1"/>
  <c r="C26" i="1"/>
  <c r="D25" i="1"/>
  <c r="C27" i="1" l="1"/>
  <c r="D26" i="1"/>
  <c r="C28" i="1" l="1"/>
  <c r="D27" i="1"/>
  <c r="C29" i="1" l="1"/>
  <c r="D29" i="1" s="1"/>
  <c r="D28" i="1"/>
</calcChain>
</file>

<file path=xl/comments1.xml><?xml version="1.0" encoding="utf-8"?>
<comments xmlns="http://schemas.openxmlformats.org/spreadsheetml/2006/main">
  <authors>
    <author>HOUDA Ondřej, Mgr.</author>
  </authors>
  <commentList>
    <comment ref="E17" authorId="0" shapeId="0">
      <text>
        <r>
          <rPr>
            <b/>
            <sz val="9"/>
            <color indexed="81"/>
            <rFont val="Tahoma"/>
            <charset val="1"/>
          </rPr>
          <t>HOUDA Ondřej, Mgr.:</t>
        </r>
        <r>
          <rPr>
            <sz val="9"/>
            <color indexed="81"/>
            <rFont val="Tahoma"/>
            <charset val="1"/>
          </rPr>
          <t xml:space="preserve">
Vyplňte veškeré náklady (včetně FKSP)
</t>
        </r>
      </text>
    </comment>
  </commentList>
</comments>
</file>

<file path=xl/sharedStrings.xml><?xml version="1.0" encoding="utf-8"?>
<sst xmlns="http://schemas.openxmlformats.org/spreadsheetml/2006/main" count="36" uniqueCount="36">
  <si>
    <t>Pořadí</t>
  </si>
  <si>
    <t>Celkem</t>
  </si>
  <si>
    <t>Celkem mzdové náklady</t>
  </si>
  <si>
    <t>Výpočet úvodního jednotkového nákladu</t>
  </si>
  <si>
    <t>KALKULAČKA JEDNOTKOVÝCH NÁKLADŮ - jednotlivý zaměstnanec</t>
  </si>
  <si>
    <t>Název zaměstnavatele</t>
  </si>
  <si>
    <t>Identifikace zaměstnance</t>
  </si>
  <si>
    <t>Jméno a příjmení</t>
  </si>
  <si>
    <t>Datum narození nebo osobní číslo</t>
  </si>
  <si>
    <t>Zaměstnán u zaměstnavatele od</t>
  </si>
  <si>
    <t>Druh pracovní činnosti (u zaměstnavatele, za uplynulých 12 měsíců)</t>
  </si>
  <si>
    <t>Název projektu</t>
  </si>
  <si>
    <t>Název pracovní pozice v projektu (dle položky rozpočtu)</t>
  </si>
  <si>
    <t>Druh pracovní činnosti (v projektu)</t>
  </si>
  <si>
    <t>Přehled mzdových/platových nákladů u zaměstnavatele</t>
  </si>
  <si>
    <t>Období od</t>
  </si>
  <si>
    <t>Období do</t>
  </si>
  <si>
    <t>Náklady na zaměstnance</t>
  </si>
  <si>
    <t>Úvazek</t>
  </si>
  <si>
    <t>Způsob stanovení nákladů</t>
  </si>
  <si>
    <t>Poznámky</t>
  </si>
  <si>
    <t>Průměrný úvazek</t>
  </si>
  <si>
    <t>Roční počet produktivních hodin</t>
  </si>
  <si>
    <t>dopočtem</t>
  </si>
  <si>
    <t>Přepočítaný počet produktivních hodin pro výpočet</t>
  </si>
  <si>
    <t>dle skutečnosti</t>
  </si>
  <si>
    <t>Ministerstvo vnitra - OAMP</t>
  </si>
  <si>
    <t>Datum navýšení tarifních mezd</t>
  </si>
  <si>
    <t>Koeficient změny</t>
  </si>
  <si>
    <t>Ex-ante valorizace</t>
  </si>
  <si>
    <t>Výsledný jednotkový náklad</t>
  </si>
  <si>
    <t xml:space="preserve">Jednotkový náklad před ex-ante valorizací </t>
  </si>
  <si>
    <t>Počet měsíců, kde byla využita skutečnost, před navýšením</t>
  </si>
  <si>
    <t>Počet měsíců, kde byla využita skutečnost, po navýšení</t>
  </si>
  <si>
    <t>Je měsíc po navýšení?</t>
  </si>
  <si>
    <t>Kód pracovní pozice v projektu (kód položky rozpočtu)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</si>
</sst>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Kč&quot;_-;\-* #,##0.00\ &quot;Kč&quot;_-;_-* &quot;-&quot;??\ &quot;Kč&quot;_-;_-@_-"/>
    <numFmt numFmtId="164" formatCode="[$-405]mmmm\ yy;@"/>
    <numFmt numFmtId="165" formatCode="#,##0\ [$Kč-405];\-#,##0\ [$Kč-405]"/>
    <numFmt numFmtId="166" formatCode="#,##0.00\ [$Kč-405];\-#,##0.00\ [$Kč-405]"/>
    <numFmt numFmtId="167" formatCode="0.000"/>
    <numFmt numFmtId="168" formatCode="0.0000000000000000"/>
    <numFmt numFmtId="169" formatCode="0.00000000000000000"/>
    <numFmt numFmtId="170" formatCode="0.0000000000000000000000000000"/>
    <numFmt numFmtId="171" formatCode="#,##0.0000000000000000000000000000\ [$Kč-405];\-#,##0.0000000000000000000000000000\ [$Kč-405]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0" fillId="0" borderId="0" xfId="0" applyBorder="1" applyAlignment="1">
      <alignment horizontal="right"/>
    </xf>
    <xf numFmtId="0" fontId="0" fillId="0" borderId="0" xfId="0" applyBorder="1"/>
    <xf numFmtId="165" fontId="0" fillId="0" borderId="0" xfId="0" applyNumberFormat="1" applyBorder="1"/>
    <xf numFmtId="166" fontId="0" fillId="3" borderId="5" xfId="0" applyNumberFormat="1" applyFill="1" applyBorder="1"/>
    <xf numFmtId="14" fontId="0" fillId="3" borderId="1" xfId="0" applyNumberFormat="1" applyFill="1" applyBorder="1"/>
    <xf numFmtId="0" fontId="0" fillId="0" borderId="1" xfId="0" applyBorder="1"/>
    <xf numFmtId="166" fontId="0" fillId="0" borderId="1" xfId="0" applyNumberFormat="1" applyBorder="1"/>
    <xf numFmtId="167" fontId="0" fillId="3" borderId="5" xfId="0" applyNumberFormat="1" applyFill="1" applyBorder="1"/>
    <xf numFmtId="2" fontId="0" fillId="3" borderId="5" xfId="0" applyNumberFormat="1" applyFill="1" applyBorder="1"/>
    <xf numFmtId="2" fontId="0" fillId="0" borderId="1" xfId="0" applyNumberFormat="1" applyBorder="1"/>
    <xf numFmtId="0" fontId="0" fillId="0" borderId="0" xfId="0" applyFill="1" applyBorder="1"/>
    <xf numFmtId="0" fontId="0" fillId="0" borderId="0" xfId="0" applyFill="1" applyBorder="1" applyAlignment="1"/>
    <xf numFmtId="44" fontId="2" fillId="0" borderId="0" xfId="1" applyFont="1" applyFill="1" applyBorder="1"/>
    <xf numFmtId="0" fontId="0" fillId="2" borderId="1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44" fontId="1" fillId="3" borderId="7" xfId="1" applyFont="1" applyFill="1" applyBorder="1"/>
    <xf numFmtId="166" fontId="0" fillId="2" borderId="4" xfId="0" applyNumberFormat="1" applyFill="1" applyBorder="1"/>
    <xf numFmtId="14" fontId="0" fillId="3" borderId="5" xfId="0" applyNumberFormat="1" applyFill="1" applyBorder="1"/>
    <xf numFmtId="0" fontId="0" fillId="2" borderId="4" xfId="0" applyFill="1" applyBorder="1"/>
    <xf numFmtId="0" fontId="0" fillId="3" borderId="5" xfId="0" applyFill="1" applyBorder="1"/>
    <xf numFmtId="0" fontId="2" fillId="2" borderId="6" xfId="0" applyFont="1" applyFill="1" applyBorder="1"/>
    <xf numFmtId="0" fontId="2" fillId="0" borderId="7" xfId="0" applyFont="1" applyBorder="1"/>
    <xf numFmtId="0" fontId="0" fillId="2" borderId="4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164" fontId="0" fillId="2" borderId="1" xfId="0" applyNumberForma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166" fontId="0" fillId="3" borderId="1" xfId="0" applyNumberFormat="1" applyFill="1" applyBorder="1"/>
    <xf numFmtId="0" fontId="0" fillId="0" borderId="0" xfId="0" applyFill="1"/>
    <xf numFmtId="14" fontId="0" fillId="0" borderId="0" xfId="0" applyNumberFormat="1" applyFill="1" applyBorder="1"/>
    <xf numFmtId="166" fontId="0" fillId="0" borderId="0" xfId="0" applyNumberFormat="1"/>
    <xf numFmtId="2" fontId="0" fillId="0" borderId="0" xfId="0" applyNumberFormat="1"/>
    <xf numFmtId="44" fontId="0" fillId="0" borderId="0" xfId="0" applyNumberFormat="1"/>
    <xf numFmtId="169" fontId="0" fillId="0" borderId="0" xfId="0" applyNumberFormat="1"/>
    <xf numFmtId="170" fontId="0" fillId="0" borderId="0" xfId="0" applyNumberFormat="1"/>
    <xf numFmtId="168" fontId="0" fillId="3" borderId="5" xfId="0" applyNumberFormat="1" applyFill="1" applyBorder="1"/>
    <xf numFmtId="171" fontId="0" fillId="0" borderId="0" xfId="0" applyNumberFormat="1"/>
    <xf numFmtId="0" fontId="0" fillId="0" borderId="0" xfId="0" applyFill="1" applyBorder="1" applyAlignment="1">
      <alignment horizontal="center" wrapText="1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0" fontId="0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4" xfId="0" applyFill="1" applyBorder="1" applyAlignment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4"/>
  <sheetViews>
    <sheetView tabSelected="1" workbookViewId="0">
      <selection activeCell="E13" sqref="E13:I13"/>
    </sheetView>
  </sheetViews>
  <sheetFormatPr defaultRowHeight="15" x14ac:dyDescent="0.25"/>
  <cols>
    <col min="1" max="1" width="2.7109375" customWidth="1"/>
    <col min="2" max="2" width="7.7109375" customWidth="1"/>
    <col min="3" max="3" width="21.85546875" customWidth="1"/>
    <col min="4" max="4" width="19.7109375" customWidth="1"/>
    <col min="5" max="5" width="23.140625" bestFit="1" customWidth="1"/>
    <col min="7" max="7" width="33" customWidth="1"/>
    <col min="8" max="8" width="30.7109375" customWidth="1"/>
    <col min="9" max="9" width="10.28515625" customWidth="1"/>
    <col min="11" max="11" width="0" hidden="1" customWidth="1"/>
    <col min="12" max="12" width="19.85546875" bestFit="1" customWidth="1"/>
    <col min="14" max="14" width="35.42578125" bestFit="1" customWidth="1"/>
  </cols>
  <sheetData>
    <row r="1" spans="2:11" ht="15.75" thickBot="1" x14ac:dyDescent="0.3"/>
    <row r="2" spans="2:11" ht="21.75" thickBot="1" x14ac:dyDescent="0.4">
      <c r="B2" s="65" t="s">
        <v>4</v>
      </c>
      <c r="C2" s="66"/>
      <c r="D2" s="66"/>
      <c r="E2" s="66"/>
      <c r="F2" s="66"/>
      <c r="G2" s="66"/>
      <c r="H2" s="66"/>
      <c r="I2" s="67"/>
    </row>
    <row r="3" spans="2:11" ht="13.5" customHeight="1" x14ac:dyDescent="0.35">
      <c r="B3" s="68"/>
      <c r="C3" s="68"/>
      <c r="D3" s="68"/>
      <c r="E3" s="68"/>
      <c r="F3" s="68"/>
      <c r="G3" s="68"/>
      <c r="H3" s="68"/>
      <c r="I3" s="68"/>
    </row>
    <row r="4" spans="2:11" ht="15" customHeight="1" x14ac:dyDescent="0.25">
      <c r="B4" s="55" t="s">
        <v>5</v>
      </c>
      <c r="C4" s="55"/>
      <c r="D4" s="55"/>
      <c r="E4" s="61" t="s">
        <v>26</v>
      </c>
      <c r="F4" s="61"/>
      <c r="G4" s="61"/>
      <c r="H4" s="61"/>
      <c r="I4" s="61"/>
    </row>
    <row r="5" spans="2:11" x14ac:dyDescent="0.25">
      <c r="B5" s="63"/>
      <c r="C5" s="63"/>
      <c r="D5" s="63"/>
      <c r="E5" s="64"/>
      <c r="F5" s="64"/>
      <c r="G5" s="64"/>
      <c r="H5" s="64"/>
      <c r="I5" s="26"/>
    </row>
    <row r="6" spans="2:11" x14ac:dyDescent="0.25">
      <c r="B6" s="48" t="s">
        <v>6</v>
      </c>
      <c r="C6" s="48"/>
      <c r="D6" s="48"/>
      <c r="E6" s="48"/>
      <c r="F6" s="48"/>
      <c r="G6" s="48"/>
      <c r="H6" s="48"/>
      <c r="I6" s="48"/>
      <c r="K6" t="s">
        <v>25</v>
      </c>
    </row>
    <row r="7" spans="2:11" ht="15" customHeight="1" x14ac:dyDescent="0.25">
      <c r="B7" s="62" t="s">
        <v>7</v>
      </c>
      <c r="C7" s="62"/>
      <c r="D7" s="62"/>
      <c r="E7" s="60"/>
      <c r="F7" s="60"/>
      <c r="G7" s="60"/>
      <c r="H7" s="60"/>
      <c r="I7" s="60"/>
      <c r="K7" t="s">
        <v>23</v>
      </c>
    </row>
    <row r="8" spans="2:11" ht="15" customHeight="1" x14ac:dyDescent="0.25">
      <c r="B8" s="54" t="s">
        <v>8</v>
      </c>
      <c r="C8" s="54"/>
      <c r="D8" s="54"/>
      <c r="E8" s="59"/>
      <c r="F8" s="59"/>
      <c r="G8" s="59"/>
      <c r="H8" s="59"/>
      <c r="I8" s="59"/>
    </row>
    <row r="9" spans="2:11" x14ac:dyDescent="0.25">
      <c r="B9" s="54" t="s">
        <v>9</v>
      </c>
      <c r="C9" s="54"/>
      <c r="D9" s="54"/>
      <c r="E9" s="60"/>
      <c r="F9" s="60"/>
      <c r="G9" s="60"/>
      <c r="H9" s="60"/>
      <c r="I9" s="60"/>
    </row>
    <row r="10" spans="2:11" ht="32.25" customHeight="1" x14ac:dyDescent="0.25">
      <c r="B10" s="53" t="s">
        <v>10</v>
      </c>
      <c r="C10" s="53"/>
      <c r="D10" s="53"/>
      <c r="E10" s="61"/>
      <c r="F10" s="61"/>
      <c r="G10" s="61"/>
      <c r="H10" s="61"/>
      <c r="I10" s="61"/>
    </row>
    <row r="11" spans="2:11" ht="15" customHeight="1" x14ac:dyDescent="0.25">
      <c r="B11" s="54" t="s">
        <v>11</v>
      </c>
      <c r="C11" s="54"/>
      <c r="D11" s="54"/>
      <c r="E11" s="61"/>
      <c r="F11" s="61"/>
      <c r="G11" s="61"/>
      <c r="H11" s="61"/>
      <c r="I11" s="61"/>
    </row>
    <row r="12" spans="2:11" ht="30.75" customHeight="1" x14ac:dyDescent="0.25">
      <c r="B12" s="53" t="s">
        <v>12</v>
      </c>
      <c r="C12" s="53"/>
      <c r="D12" s="53"/>
      <c r="E12" s="61"/>
      <c r="F12" s="61"/>
      <c r="G12" s="61"/>
      <c r="H12" s="61"/>
      <c r="I12" s="61"/>
    </row>
    <row r="13" spans="2:11" ht="32.25" customHeight="1" x14ac:dyDescent="0.25">
      <c r="B13" s="53" t="s">
        <v>35</v>
      </c>
      <c r="C13" s="53"/>
      <c r="D13" s="53"/>
      <c r="E13" s="61"/>
      <c r="F13" s="61"/>
      <c r="G13" s="61"/>
      <c r="H13" s="61"/>
      <c r="I13" s="61"/>
    </row>
    <row r="14" spans="2:11" ht="15.75" customHeight="1" x14ac:dyDescent="0.25">
      <c r="B14" s="54" t="s">
        <v>13</v>
      </c>
      <c r="C14" s="54"/>
      <c r="D14" s="54"/>
      <c r="E14" s="61"/>
      <c r="F14" s="61"/>
      <c r="G14" s="61"/>
      <c r="H14" s="61"/>
      <c r="I14" s="61"/>
    </row>
    <row r="15" spans="2:11" x14ac:dyDescent="0.25">
      <c r="D15" s="1"/>
    </row>
    <row r="16" spans="2:11" ht="15.75" customHeight="1" x14ac:dyDescent="0.25">
      <c r="B16" s="50" t="s">
        <v>14</v>
      </c>
      <c r="C16" s="50"/>
      <c r="D16" s="50"/>
      <c r="E16" s="50"/>
      <c r="F16" s="50"/>
      <c r="G16" s="50"/>
      <c r="H16" s="50"/>
      <c r="I16" s="50"/>
    </row>
    <row r="17" spans="2:14" ht="45" x14ac:dyDescent="0.25">
      <c r="B17" s="28" t="s">
        <v>0</v>
      </c>
      <c r="C17" s="28" t="s">
        <v>15</v>
      </c>
      <c r="D17" s="29" t="s">
        <v>16</v>
      </c>
      <c r="E17" s="28" t="s">
        <v>17</v>
      </c>
      <c r="F17" s="28" t="s">
        <v>18</v>
      </c>
      <c r="G17" s="28" t="s">
        <v>19</v>
      </c>
      <c r="H17" s="28" t="s">
        <v>20</v>
      </c>
      <c r="I17" s="16" t="s">
        <v>34</v>
      </c>
      <c r="L17" s="13"/>
    </row>
    <row r="18" spans="2:14" x14ac:dyDescent="0.25">
      <c r="B18" s="8">
        <v>1</v>
      </c>
      <c r="C18" s="30">
        <v>44562</v>
      </c>
      <c r="D18" s="7">
        <f>EOMONTH(C18,0)</f>
        <v>44592</v>
      </c>
      <c r="E18" s="9"/>
      <c r="F18" s="12"/>
      <c r="G18" s="31"/>
      <c r="H18" s="8"/>
      <c r="I18" s="8">
        <f>IF(C18&lt;$H$33,0,1)</f>
        <v>0</v>
      </c>
      <c r="L18" s="37"/>
    </row>
    <row r="19" spans="2:14" x14ac:dyDescent="0.25">
      <c r="B19" s="8">
        <v>2</v>
      </c>
      <c r="C19" s="7">
        <f>EDATE(C18,1)</f>
        <v>44593</v>
      </c>
      <c r="D19" s="7">
        <f t="shared" ref="D19:D29" si="0">EOMONTH(C19,0)</f>
        <v>44620</v>
      </c>
      <c r="E19" s="9"/>
      <c r="F19" s="12"/>
      <c r="G19" s="31"/>
      <c r="H19" s="8"/>
      <c r="I19" s="8">
        <f t="shared" ref="I19:I29" si="1">IF(C19&lt;$H$33,0,1)</f>
        <v>0</v>
      </c>
      <c r="L19" s="37"/>
    </row>
    <row r="20" spans="2:14" x14ac:dyDescent="0.25">
      <c r="B20" s="8">
        <v>3</v>
      </c>
      <c r="C20" s="7">
        <f t="shared" ref="C20:C29" si="2">EDATE(C19,1)</f>
        <v>44621</v>
      </c>
      <c r="D20" s="7">
        <f t="shared" si="0"/>
        <v>44651</v>
      </c>
      <c r="E20" s="9"/>
      <c r="F20" s="12"/>
      <c r="G20" s="31"/>
      <c r="H20" s="8"/>
      <c r="I20" s="8">
        <f t="shared" si="1"/>
        <v>0</v>
      </c>
      <c r="L20" s="37"/>
    </row>
    <row r="21" spans="2:14" x14ac:dyDescent="0.25">
      <c r="B21" s="8">
        <v>4</v>
      </c>
      <c r="C21" s="7">
        <f t="shared" si="2"/>
        <v>44652</v>
      </c>
      <c r="D21" s="7">
        <f t="shared" si="0"/>
        <v>44681</v>
      </c>
      <c r="E21" s="9"/>
      <c r="F21" s="12"/>
      <c r="G21" s="31"/>
      <c r="H21" s="8"/>
      <c r="I21" s="8">
        <f t="shared" si="1"/>
        <v>0</v>
      </c>
      <c r="L21" s="37"/>
    </row>
    <row r="22" spans="2:14" x14ac:dyDescent="0.25">
      <c r="B22" s="8">
        <v>5</v>
      </c>
      <c r="C22" s="7">
        <f t="shared" si="2"/>
        <v>44682</v>
      </c>
      <c r="D22" s="7">
        <f t="shared" si="0"/>
        <v>44712</v>
      </c>
      <c r="E22" s="9"/>
      <c r="F22" s="12"/>
      <c r="G22" s="31"/>
      <c r="H22" s="8"/>
      <c r="I22" s="8">
        <f t="shared" si="1"/>
        <v>0</v>
      </c>
      <c r="L22" s="37"/>
    </row>
    <row r="23" spans="2:14" x14ac:dyDescent="0.25">
      <c r="B23" s="8">
        <v>6</v>
      </c>
      <c r="C23" s="7">
        <f t="shared" si="2"/>
        <v>44713</v>
      </c>
      <c r="D23" s="7">
        <f t="shared" si="0"/>
        <v>44742</v>
      </c>
      <c r="E23" s="9"/>
      <c r="F23" s="12"/>
      <c r="G23" s="31"/>
      <c r="H23" s="8"/>
      <c r="I23" s="8">
        <f t="shared" si="1"/>
        <v>0</v>
      </c>
      <c r="L23" s="37"/>
    </row>
    <row r="24" spans="2:14" x14ac:dyDescent="0.25">
      <c r="B24" s="8">
        <v>7</v>
      </c>
      <c r="C24" s="7">
        <f t="shared" si="2"/>
        <v>44743</v>
      </c>
      <c r="D24" s="7">
        <f t="shared" si="0"/>
        <v>44773</v>
      </c>
      <c r="E24" s="9"/>
      <c r="F24" s="12"/>
      <c r="G24" s="31"/>
      <c r="H24" s="8"/>
      <c r="I24" s="8">
        <f t="shared" si="1"/>
        <v>0</v>
      </c>
      <c r="L24" s="37"/>
    </row>
    <row r="25" spans="2:14" x14ac:dyDescent="0.25">
      <c r="B25" s="8">
        <v>8</v>
      </c>
      <c r="C25" s="7">
        <f t="shared" si="2"/>
        <v>44774</v>
      </c>
      <c r="D25" s="7">
        <f t="shared" si="0"/>
        <v>44804</v>
      </c>
      <c r="E25" s="9"/>
      <c r="F25" s="12"/>
      <c r="G25" s="31"/>
      <c r="H25" s="8"/>
      <c r="I25" s="8">
        <f t="shared" si="1"/>
        <v>0</v>
      </c>
      <c r="L25" s="37"/>
    </row>
    <row r="26" spans="2:14" x14ac:dyDescent="0.25">
      <c r="B26" s="8">
        <v>9</v>
      </c>
      <c r="C26" s="7">
        <f t="shared" si="2"/>
        <v>44805</v>
      </c>
      <c r="D26" s="7">
        <f t="shared" si="0"/>
        <v>44834</v>
      </c>
      <c r="E26" s="9"/>
      <c r="F26" s="12"/>
      <c r="G26" s="31"/>
      <c r="H26" s="8"/>
      <c r="I26" s="8">
        <f t="shared" si="1"/>
        <v>1</v>
      </c>
      <c r="L26" s="37"/>
    </row>
    <row r="27" spans="2:14" x14ac:dyDescent="0.25">
      <c r="B27" s="8">
        <v>10</v>
      </c>
      <c r="C27" s="7">
        <f t="shared" si="2"/>
        <v>44835</v>
      </c>
      <c r="D27" s="7">
        <f t="shared" si="0"/>
        <v>44865</v>
      </c>
      <c r="E27" s="9"/>
      <c r="F27" s="12"/>
      <c r="G27" s="31"/>
      <c r="H27" s="8"/>
      <c r="I27" s="8">
        <f t="shared" si="1"/>
        <v>1</v>
      </c>
      <c r="L27" s="37"/>
    </row>
    <row r="28" spans="2:14" x14ac:dyDescent="0.25">
      <c r="B28" s="8">
        <v>11</v>
      </c>
      <c r="C28" s="7">
        <f t="shared" si="2"/>
        <v>44866</v>
      </c>
      <c r="D28" s="7">
        <f t="shared" si="0"/>
        <v>44895</v>
      </c>
      <c r="E28" s="9"/>
      <c r="F28" s="12"/>
      <c r="G28" s="31"/>
      <c r="H28" s="8"/>
      <c r="I28" s="8">
        <f t="shared" si="1"/>
        <v>1</v>
      </c>
      <c r="L28" s="37"/>
    </row>
    <row r="29" spans="2:14" x14ac:dyDescent="0.25">
      <c r="B29" s="8">
        <v>12</v>
      </c>
      <c r="C29" s="7">
        <f t="shared" si="2"/>
        <v>44896</v>
      </c>
      <c r="D29" s="7">
        <f t="shared" si="0"/>
        <v>44926</v>
      </c>
      <c r="E29" s="9"/>
      <c r="F29" s="12"/>
      <c r="G29" s="31"/>
      <c r="H29" s="8"/>
      <c r="I29" s="8">
        <f t="shared" si="1"/>
        <v>1</v>
      </c>
      <c r="L29" s="37"/>
    </row>
    <row r="30" spans="2:14" x14ac:dyDescent="0.25">
      <c r="B30" s="32" t="s">
        <v>1</v>
      </c>
      <c r="C30" s="33"/>
      <c r="D30" s="34"/>
      <c r="E30" s="34">
        <f>SUM(E18:E29)</f>
        <v>0</v>
      </c>
      <c r="F30" s="12"/>
      <c r="G30" s="8"/>
      <c r="H30" s="8"/>
      <c r="I30" s="8"/>
      <c r="L30" s="37"/>
      <c r="N30" s="41"/>
    </row>
    <row r="31" spans="2:14" ht="15.75" thickBot="1" x14ac:dyDescent="0.3">
      <c r="B31" s="3"/>
      <c r="C31" s="4"/>
      <c r="D31" s="5"/>
      <c r="E31" s="5"/>
      <c r="I31" s="35"/>
      <c r="L31" s="37"/>
      <c r="N31" s="43"/>
    </row>
    <row r="32" spans="2:14" x14ac:dyDescent="0.25">
      <c r="B32" s="56" t="s">
        <v>3</v>
      </c>
      <c r="C32" s="57"/>
      <c r="D32" s="58"/>
      <c r="E32" s="2"/>
      <c r="G32" s="56" t="s">
        <v>29</v>
      </c>
      <c r="H32" s="58"/>
      <c r="I32" s="17"/>
    </row>
    <row r="33" spans="2:14" x14ac:dyDescent="0.25">
      <c r="B33" s="47" t="s">
        <v>2</v>
      </c>
      <c r="C33" s="48"/>
      <c r="D33" s="6">
        <f>E30</f>
        <v>0</v>
      </c>
      <c r="E33" s="2"/>
      <c r="G33" s="19" t="s">
        <v>27</v>
      </c>
      <c r="H33" s="20">
        <v>44805</v>
      </c>
      <c r="I33" s="36"/>
      <c r="L33" s="39"/>
      <c r="N33" s="38"/>
    </row>
    <row r="34" spans="2:14" ht="30" x14ac:dyDescent="0.25">
      <c r="B34" s="47" t="s">
        <v>21</v>
      </c>
      <c r="C34" s="48"/>
      <c r="D34" s="11" t="e">
        <f>ROUND(AVERAGE(F18:F29),3)</f>
        <v>#DIV/0!</v>
      </c>
      <c r="E34" s="2"/>
      <c r="G34" s="25" t="s">
        <v>32</v>
      </c>
      <c r="H34" s="22">
        <f>COUNTIFS(G18:G29,"dle skutečnosti",I18:I29,0)</f>
        <v>0</v>
      </c>
      <c r="I34" s="13"/>
    </row>
    <row r="35" spans="2:14" ht="28.5" customHeight="1" x14ac:dyDescent="0.25">
      <c r="B35" s="49" t="s">
        <v>22</v>
      </c>
      <c r="C35" s="50"/>
      <c r="D35" s="10">
        <v>1720</v>
      </c>
      <c r="G35" s="25" t="s">
        <v>33</v>
      </c>
      <c r="H35" s="22">
        <f>COUNTIFS(G18:G29,"dle skutečnosti",I18:I29,1)</f>
        <v>0</v>
      </c>
      <c r="I35" s="13"/>
    </row>
    <row r="36" spans="2:14" ht="30" customHeight="1" x14ac:dyDescent="0.25">
      <c r="B36" s="49" t="s">
        <v>24</v>
      </c>
      <c r="C36" s="50"/>
      <c r="D36" s="10" t="e">
        <f>ROUND(D35*D34,3)</f>
        <v>#DIV/0!</v>
      </c>
      <c r="G36" s="21" t="s">
        <v>28</v>
      </c>
      <c r="H36" s="42" t="e">
        <f>(1.1*(H34+H35))/(H34+1.1*H35)</f>
        <v>#DIV/0!</v>
      </c>
      <c r="I36" s="13"/>
      <c r="L36" s="40"/>
    </row>
    <row r="37" spans="2:14" ht="29.25" customHeight="1" thickBot="1" x14ac:dyDescent="0.3">
      <c r="B37" s="51" t="s">
        <v>31</v>
      </c>
      <c r="C37" s="52"/>
      <c r="D37" s="18" t="e">
        <f>IF(D36=0,0,ROUND(D33/D36,2))</f>
        <v>#DIV/0!</v>
      </c>
      <c r="G37" s="23" t="s">
        <v>30</v>
      </c>
      <c r="H37" s="24" t="e">
        <f>ROUND(D37*H36,2)</f>
        <v>#DIV/0!</v>
      </c>
      <c r="I37" s="27"/>
    </row>
    <row r="38" spans="2:14" x14ac:dyDescent="0.25">
      <c r="L38" s="39"/>
    </row>
    <row r="39" spans="2:14" x14ac:dyDescent="0.25">
      <c r="B39" s="45"/>
      <c r="C39" s="46"/>
      <c r="D39" s="46"/>
      <c r="L39" s="39"/>
    </row>
    <row r="40" spans="2:14" x14ac:dyDescent="0.25">
      <c r="B40" s="45"/>
      <c r="C40" s="46"/>
      <c r="D40" s="13"/>
    </row>
    <row r="41" spans="2:14" x14ac:dyDescent="0.25">
      <c r="B41" s="13"/>
      <c r="C41" s="14"/>
      <c r="D41" s="14"/>
    </row>
    <row r="42" spans="2:14" ht="27.75" customHeight="1" x14ac:dyDescent="0.25">
      <c r="B42" s="44"/>
      <c r="C42" s="44"/>
      <c r="D42" s="15"/>
    </row>
    <row r="43" spans="2:14" x14ac:dyDescent="0.25">
      <c r="B43" s="13"/>
      <c r="C43" s="13"/>
      <c r="D43" s="13"/>
    </row>
    <row r="44" spans="2:14" x14ac:dyDescent="0.25">
      <c r="B44" s="13"/>
      <c r="C44" s="13"/>
      <c r="D44" s="13"/>
    </row>
  </sheetData>
  <mergeCells count="33">
    <mergeCell ref="E13:I13"/>
    <mergeCell ref="E14:I14"/>
    <mergeCell ref="B7:D7"/>
    <mergeCell ref="B5:H5"/>
    <mergeCell ref="B2:I2"/>
    <mergeCell ref="E4:I4"/>
    <mergeCell ref="B3:I3"/>
    <mergeCell ref="B6:I6"/>
    <mergeCell ref="E7:I7"/>
    <mergeCell ref="B9:D9"/>
    <mergeCell ref="B33:C33"/>
    <mergeCell ref="B13:D13"/>
    <mergeCell ref="B14:D14"/>
    <mergeCell ref="B4:D4"/>
    <mergeCell ref="B10:D10"/>
    <mergeCell ref="B11:D11"/>
    <mergeCell ref="B12:D12"/>
    <mergeCell ref="B32:D32"/>
    <mergeCell ref="B16:I16"/>
    <mergeCell ref="E8:I8"/>
    <mergeCell ref="E9:I9"/>
    <mergeCell ref="E10:I10"/>
    <mergeCell ref="E11:I11"/>
    <mergeCell ref="E12:I12"/>
    <mergeCell ref="G32:H32"/>
    <mergeCell ref="B8:D8"/>
    <mergeCell ref="B42:C42"/>
    <mergeCell ref="B40:C40"/>
    <mergeCell ref="B39:D39"/>
    <mergeCell ref="B34:C34"/>
    <mergeCell ref="B35:C35"/>
    <mergeCell ref="B37:C37"/>
    <mergeCell ref="B36:C36"/>
  </mergeCells>
  <dataValidations count="1">
    <dataValidation type="list" allowBlank="1" showInputMessage="1" showErrorMessage="1" sqref="G18:G29">
      <formula1>$K$6:$K$7</formula1>
    </dataValidation>
  </dataValidations>
  <pageMargins left="0.7" right="0.7" top="0.78740157499999996" bottom="0.78740157499999996" header="0.3" footer="0.3"/>
  <pageSetup paperSize="9" scale="5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vnitra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HOUDA Ondřej, Mgr.</dc:creator>
  <cp:lastModifiedBy>HOUDA Ondřej, Mgr.</cp:lastModifiedBy>
  <dcterms:created xsi:type="dcterms:W3CDTF">2022-12-22T09:31:15Z</dcterms:created>
  <dcterms:modified xsi:type="dcterms:W3CDTF">2023-01-24T15:45:46Z</dcterms:modified>
</cp:coreProperties>
</file>