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Formální hodnocení" sheetId="1" r:id="rId1"/>
    <sheet name="List2" sheetId="2" r:id="rId2"/>
    <sheet name="List3" sheetId="3" r:id="rId3"/>
  </sheets>
  <externalReferences>
    <externalReference r:id="rId6"/>
  </externalReferences>
  <definedNames>
    <definedName name="_xlnm.Print_Titles" localSheetId="0">'Formální hodnocení'!$3:$3</definedName>
  </definedNames>
  <calcPr fullCalcOnLoad="1"/>
</workbook>
</file>

<file path=xl/sharedStrings.xml><?xml version="1.0" encoding="utf-8"?>
<sst xmlns="http://schemas.openxmlformats.org/spreadsheetml/2006/main" count="10" uniqueCount="10">
  <si>
    <t>Výsledky formálního hodnocení projektových žádostí</t>
  </si>
  <si>
    <t>Evidenční č. projektu</t>
  </si>
  <si>
    <t>Název žadatele</t>
  </si>
  <si>
    <t>Název projektu</t>
  </si>
  <si>
    <t>Opatření (Akce)</t>
  </si>
  <si>
    <t>Požadovaný příspěvek</t>
  </si>
  <si>
    <t>Spolufinancování</t>
  </si>
  <si>
    <t>Celková hodnota projektu</t>
  </si>
  <si>
    <t>%</t>
  </si>
  <si>
    <t>Formální náležitosti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</si>
</sst>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5">
    <font>
      <sz val="10"/>
      <name val="Arial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0" borderId="1" xfId="19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KF\SPOLECNY\EIF\EIF%202011\D%20a%20t%20a%20b%20&#225;%20z%20e%20projekt&#367;%20ro&#269;n&#237;ho%20programu_E%20I%20F%20%202%200%201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íchozí žádosti (form, VK)"/>
      <sheetName val="Výsledky form hodnocení"/>
      <sheetName val="Přehled realizovaných projektů"/>
      <sheetName val="Základní přehled"/>
      <sheetName val="Platby"/>
      <sheetName val="Závěrečné hodnocení"/>
    </sheetNames>
    <sheetDataSet>
      <sheetData sheetId="0">
        <row r="3">
          <cell r="B3" t="str">
            <v>EIF 2011-01</v>
          </cell>
          <cell r="D3" t="str">
            <v>Arcidiecézní charita Praha</v>
          </cell>
          <cell r="F3" t="str">
            <v>Projekt Magdala : Interaktivní semináře  Jak jednat s cizinci a cizinkami ohroženými obchodem s lidmi </v>
          </cell>
          <cell r="H3">
            <v>5</v>
          </cell>
          <cell r="I3">
            <v>726000</v>
          </cell>
          <cell r="J3">
            <v>242617.5</v>
          </cell>
          <cell r="K3">
            <v>968617.5</v>
          </cell>
          <cell r="AB3" t="str">
            <v>postoupena VK</v>
          </cell>
        </row>
        <row r="4">
          <cell r="B4" t="str">
            <v>EIF 2011-02</v>
          </cell>
          <cell r="D4" t="str">
            <v>Jihomoravský kraj</v>
          </cell>
          <cell r="F4" t="str">
            <v>Jihomoravské regionální centrum na podporu integrace cizinců 2012</v>
          </cell>
          <cell r="H4">
            <v>1</v>
          </cell>
          <cell r="I4">
            <v>5155000</v>
          </cell>
          <cell r="J4">
            <v>1719268.5</v>
          </cell>
          <cell r="K4">
            <v>6874268.5</v>
          </cell>
          <cell r="AB4" t="str">
            <v>postoupena VK</v>
          </cell>
        </row>
        <row r="5">
          <cell r="B5" t="str">
            <v>EIF 2011-03</v>
          </cell>
          <cell r="D5" t="str">
            <v>Správa uprchlických zařízení MV</v>
          </cell>
          <cell r="F5" t="str">
            <v>Provoz Center na podporu integrace cizinců VI.</v>
          </cell>
          <cell r="H5">
            <v>1</v>
          </cell>
          <cell r="I5">
            <v>21000000</v>
          </cell>
          <cell r="J5">
            <v>7000000</v>
          </cell>
          <cell r="K5">
            <v>28000000</v>
          </cell>
          <cell r="AB5" t="str">
            <v>bude formálně doplněna po VK</v>
          </cell>
        </row>
        <row r="6">
          <cell r="B6" t="str">
            <v>EIF 2011-04</v>
          </cell>
          <cell r="D6" t="str">
            <v>Hlavní město Praha</v>
          </cell>
          <cell r="F6" t="str">
            <v>Integrační centrum Praha</v>
          </cell>
          <cell r="H6">
            <v>1</v>
          </cell>
          <cell r="I6">
            <v>9369000</v>
          </cell>
          <cell r="J6">
            <v>3123592.4</v>
          </cell>
          <cell r="K6">
            <v>12492592.4</v>
          </cell>
          <cell r="AB6" t="str">
            <v>postoupena VK</v>
          </cell>
        </row>
        <row r="7">
          <cell r="B7" t="str">
            <v>EIF 2011-05</v>
          </cell>
          <cell r="D7" t="str">
            <v>Centrum pro integraci cizinců</v>
          </cell>
          <cell r="F7" t="str">
            <v>Poskytování komplexu služeb podporujících integraci cizinců ze 3. zemí v Praze a Středočeském kraji a  tvorba adaptačně – integračního kurzu</v>
          </cell>
          <cell r="H7">
            <v>1</v>
          </cell>
          <cell r="I7">
            <v>2246000</v>
          </cell>
          <cell r="J7">
            <v>749148.28</v>
          </cell>
          <cell r="K7">
            <v>2995148.2800000003</v>
          </cell>
          <cell r="AB7" t="str">
            <v>postoupena VK</v>
          </cell>
        </row>
        <row r="8">
          <cell r="B8" t="str">
            <v>EIF 2011-06</v>
          </cell>
          <cell r="D8" t="str">
            <v>Výzkumný ústav práce a sociálních věcí, v.v.i.</v>
          </cell>
          <cell r="F8" t="str">
            <v>Sociálně patologické jevy jako faktor sociální integrace cizinců ze třetích zemí v České republice</v>
          </cell>
          <cell r="H8">
            <v>7</v>
          </cell>
          <cell r="I8">
            <v>1220000</v>
          </cell>
          <cell r="J8">
            <v>407470</v>
          </cell>
          <cell r="K8">
            <v>1627470</v>
          </cell>
          <cell r="AB8" t="str">
            <v>postoupena VK</v>
          </cell>
        </row>
        <row r="9">
          <cell r="B9" t="str">
            <v>EIF 2011-07</v>
          </cell>
          <cell r="D9" t="str">
            <v>Výzkumný ústav práce a sociálních věcí, v.v.i.</v>
          </cell>
          <cell r="F9" t="str">
            <v>Kontinuální sledování bariér integrace cizinců ze třetích zemí (CTZ) se zřetelem na činnost asistenčních služeb</v>
          </cell>
          <cell r="H9">
            <v>7</v>
          </cell>
          <cell r="I9">
            <v>1218000</v>
          </cell>
          <cell r="J9">
            <v>480855</v>
          </cell>
          <cell r="K9">
            <v>1698855</v>
          </cell>
          <cell r="AB9" t="str">
            <v>postoupena VK</v>
          </cell>
        </row>
        <row r="10">
          <cell r="B10" t="str">
            <v>EIF 2011-08</v>
          </cell>
          <cell r="D10" t="str">
            <v>Výzkumný ústav práce a sociálních věcí, v.v.i.</v>
          </cell>
          <cell r="F10" t="str">
            <v>Kvantitativní a kvalitativní ukazatelé pro hodnocení integrace cizinců z třetích zemí v ČR ve světle aktuálních dat a nových poznatků</v>
          </cell>
          <cell r="H10">
            <v>4</v>
          </cell>
          <cell r="I10">
            <v>863920</v>
          </cell>
          <cell r="J10">
            <v>287974</v>
          </cell>
          <cell r="K10">
            <v>1151894</v>
          </cell>
          <cell r="AB10" t="str">
            <v>bude doplněna po VK</v>
          </cell>
        </row>
        <row r="11">
          <cell r="B11" t="str">
            <v>EIF 2011-09</v>
          </cell>
          <cell r="D11" t="str">
            <v>Univerzita Karlova v Praze, 1. lékařská fakulta</v>
          </cell>
          <cell r="F11" t="str">
            <v>Multimediální vzdělávání pro zdravotní péči o příslušníky třetích zemí</v>
          </cell>
          <cell r="H11">
            <v>5</v>
          </cell>
          <cell r="I11">
            <v>1945000</v>
          </cell>
          <cell r="J11">
            <v>648896</v>
          </cell>
          <cell r="K11">
            <v>2593896</v>
          </cell>
          <cell r="AB11" t="str">
            <v>postoupena VK</v>
          </cell>
        </row>
        <row r="12">
          <cell r="B12" t="str">
            <v>EIF 2011-10</v>
          </cell>
          <cell r="D12" t="str">
            <v>Univerzita Karlova v Praze, Přírodovědecká fakulta</v>
          </cell>
          <cell r="F12" t="str">
            <v>Poznání a porozumění procesům mezinárodní migrace a integrace cizinců do majoritních společností cílových zemí</v>
          </cell>
          <cell r="H12">
            <v>5</v>
          </cell>
          <cell r="I12">
            <v>910000</v>
          </cell>
          <cell r="J12">
            <v>304335.51</v>
          </cell>
          <cell r="K12">
            <v>1214335.51</v>
          </cell>
          <cell r="AB12" t="str">
            <v>postoupena VK</v>
          </cell>
        </row>
        <row r="13">
          <cell r="B13" t="str">
            <v>EIF 2011-11</v>
          </cell>
          <cell r="D13" t="str">
            <v>Univerzita Karlova v Praze, 1. lékařská fakulta</v>
          </cell>
          <cell r="F13" t="str">
            <v>Výměna zkušeností pro vzdělávání interkulturních zdravotních mediátorů</v>
          </cell>
          <cell r="H13">
            <v>8</v>
          </cell>
          <cell r="I13">
            <v>1149000</v>
          </cell>
          <cell r="J13">
            <v>384024</v>
          </cell>
          <cell r="K13">
            <v>1533024</v>
          </cell>
          <cell r="AB13" t="str">
            <v>postoupena VK</v>
          </cell>
        </row>
        <row r="14">
          <cell r="B14" t="str">
            <v>EIF 2011-12</v>
          </cell>
          <cell r="D14" t="str">
            <v>Ukrajinsko Evropská Perspektiva</v>
          </cell>
          <cell r="F14" t="str">
            <v>Centrum pro integraci cizinců Praha</v>
          </cell>
          <cell r="H14">
            <v>1</v>
          </cell>
          <cell r="I14">
            <v>4154000</v>
          </cell>
          <cell r="J14">
            <v>1384996.24</v>
          </cell>
          <cell r="K14">
            <v>5538996.24</v>
          </cell>
          <cell r="AB14" t="str">
            <v>vyřazena</v>
          </cell>
        </row>
        <row r="15">
          <cell r="B15" t="str">
            <v>EIF 2011-13</v>
          </cell>
          <cell r="D15" t="str">
            <v>Ukrajinsko Evropská Perspektiva</v>
          </cell>
          <cell r="F15" t="str">
            <v>Centrum pro integraci cizinců Praha - cílené služby</v>
          </cell>
          <cell r="H15">
            <v>6</v>
          </cell>
          <cell r="I15">
            <v>2238000</v>
          </cell>
          <cell r="J15">
            <v>747300</v>
          </cell>
          <cell r="K15">
            <v>2985300</v>
          </cell>
          <cell r="AB15" t="str">
            <v>vyřazena</v>
          </cell>
        </row>
        <row r="16">
          <cell r="B16" t="str">
            <v>EIF 2011-14</v>
          </cell>
          <cell r="D16" t="str">
            <v>Sociologický ústav AV ČR</v>
          </cell>
          <cell r="F16" t="str">
            <v>Integrační strategie migrantů z Ukrajiny a Vietnamu v oblasti zaměstnávání, bydlení a rodinného života v ČR</v>
          </cell>
          <cell r="H16">
            <v>7</v>
          </cell>
          <cell r="I16">
            <v>1290000</v>
          </cell>
          <cell r="J16">
            <v>430000</v>
          </cell>
          <cell r="K16">
            <v>1720000</v>
          </cell>
          <cell r="AB16" t="str">
            <v>bude doplněna po VK</v>
          </cell>
        </row>
        <row r="17">
          <cell r="B17" t="str">
            <v>EIF 2011-15</v>
          </cell>
          <cell r="D17" t="str">
            <v>Mgr. Jiří Benátčan BENY TV</v>
          </cell>
          <cell r="F17" t="str">
            <v>Domov ve středu Evropy</v>
          </cell>
          <cell r="H17">
            <v>3</v>
          </cell>
          <cell r="I17">
            <v>1950000</v>
          </cell>
          <cell r="J17">
            <v>650000</v>
          </cell>
          <cell r="K17">
            <v>2600000</v>
          </cell>
          <cell r="AB17" t="str">
            <v>bude doplněna po VK</v>
          </cell>
        </row>
        <row r="18">
          <cell r="B18" t="str">
            <v>EIF 2011-16</v>
          </cell>
          <cell r="D18" t="str">
            <v>Organizace pro pomoc uprchlíkům</v>
          </cell>
          <cell r="F18" t="str">
            <v>První komplexní průvodce pro migranty ze třetích zemí</v>
          </cell>
          <cell r="H18">
            <v>6</v>
          </cell>
          <cell r="I18">
            <v>1336000</v>
          </cell>
          <cell r="J18">
            <v>445624.9</v>
          </cell>
          <cell r="K18">
            <v>1781624.9</v>
          </cell>
          <cell r="AB18" t="str">
            <v>postoupena VK</v>
          </cell>
        </row>
        <row r="19">
          <cell r="B19" t="str">
            <v>EIF 2011-17</v>
          </cell>
          <cell r="D19" t="str">
            <v>Ukrajinská Iniciativa v České republice</v>
          </cell>
          <cell r="F19" t="str">
            <v>Doma v ČR - konzultace, informování  a přímá asistence cizincům v jejich jazyce</v>
          </cell>
          <cell r="H19">
            <v>6</v>
          </cell>
          <cell r="I19">
            <v>649500</v>
          </cell>
          <cell r="J19">
            <v>216500</v>
          </cell>
          <cell r="K19">
            <v>866000</v>
          </cell>
          <cell r="AB19" t="str">
            <v>vyřazena</v>
          </cell>
        </row>
        <row r="20">
          <cell r="B20" t="str">
            <v>EIF 2011-18</v>
          </cell>
          <cell r="D20" t="str">
            <v>Arcidiecézní charita Praha</v>
          </cell>
          <cell r="F20" t="str">
            <v>Asistenční služby příslušníkům třetích zemí na území Prahy a Středočeského kraje</v>
          </cell>
          <cell r="H20">
            <v>6</v>
          </cell>
          <cell r="I20">
            <v>1188000</v>
          </cell>
          <cell r="J20">
            <v>396648</v>
          </cell>
          <cell r="K20">
            <v>1584648</v>
          </cell>
          <cell r="AB20" t="str">
            <v>bude doplněna po VK</v>
          </cell>
        </row>
        <row r="21">
          <cell r="B21" t="str">
            <v>EIF 2011-19</v>
          </cell>
          <cell r="D21" t="str">
            <v>Diecézní Charita Brno</v>
          </cell>
          <cell r="F21" t="str">
            <v>Na Úvod</v>
          </cell>
          <cell r="H21">
            <v>6</v>
          </cell>
          <cell r="I21">
            <v>707000</v>
          </cell>
          <cell r="J21">
            <v>236404</v>
          </cell>
          <cell r="K21">
            <v>943404</v>
          </cell>
          <cell r="AB21" t="str">
            <v>bude doplněna po VK</v>
          </cell>
        </row>
        <row r="22">
          <cell r="B22" t="str">
            <v>EIF 2011-20</v>
          </cell>
          <cell r="D22" t="str">
            <v>Diecézní Charita Brno</v>
          </cell>
          <cell r="F22" t="str">
            <v>Svět na talíři II</v>
          </cell>
          <cell r="H22">
            <v>3</v>
          </cell>
          <cell r="I22">
            <v>460000</v>
          </cell>
          <cell r="J22">
            <v>154271</v>
          </cell>
          <cell r="K22">
            <v>614271</v>
          </cell>
          <cell r="AB22" t="str">
            <v>vyřazena</v>
          </cell>
        </row>
        <row r="23">
          <cell r="B23" t="str">
            <v>EIF 2011-21</v>
          </cell>
          <cell r="D23" t="str">
            <v>Diecézní katolická charita Hradec Králové</v>
          </cell>
          <cell r="F23" t="str">
            <v>Poskytování asistenčních služeb cizincům ze třetích zemí</v>
          </cell>
          <cell r="H23">
            <v>6</v>
          </cell>
          <cell r="I23">
            <v>899000</v>
          </cell>
          <cell r="J23">
            <v>300478.56</v>
          </cell>
          <cell r="K23">
            <v>1199478.56</v>
          </cell>
        </row>
        <row r="24">
          <cell r="B24" t="str">
            <v>EIF 2011-22</v>
          </cell>
          <cell r="D24" t="str">
            <v>Charita ČR</v>
          </cell>
          <cell r="F24" t="str">
            <v>Asistenční telefonická linka v ruském a mongolském jazyce</v>
          </cell>
          <cell r="H24">
            <v>6</v>
          </cell>
          <cell r="I24">
            <v>746000</v>
          </cell>
          <cell r="J24">
            <v>249100</v>
          </cell>
          <cell r="K24">
            <v>995100</v>
          </cell>
        </row>
        <row r="25">
          <cell r="B25" t="str">
            <v>EIF 2011-23</v>
          </cell>
          <cell r="D25" t="str">
            <v>Organizace pro pomoc uprchlíkům</v>
          </cell>
          <cell r="F25" t="str">
            <v>Život v pohodě III.</v>
          </cell>
          <cell r="H25">
            <v>2</v>
          </cell>
          <cell r="I25">
            <v>503000</v>
          </cell>
          <cell r="J25">
            <v>168999.59</v>
          </cell>
          <cell r="K25">
            <v>671999.59</v>
          </cell>
        </row>
        <row r="26">
          <cell r="B26" t="str">
            <v>EIF 2011-24</v>
          </cell>
          <cell r="D26" t="str">
            <v>Organizace pro pomoc uprchlíkům</v>
          </cell>
          <cell r="F26" t="str">
            <v>Zvyšování kompetencí pro práci s cizinci</v>
          </cell>
          <cell r="H26">
            <v>5</v>
          </cell>
          <cell r="I26">
            <v>812550</v>
          </cell>
          <cell r="J26">
            <v>270850</v>
          </cell>
          <cell r="K26">
            <v>1083400</v>
          </cell>
        </row>
        <row r="27">
          <cell r="B27" t="str">
            <v>EIF 2011-25</v>
          </cell>
          <cell r="D27" t="str">
            <v>Organizace pro pomoc uprchlíkům</v>
          </cell>
          <cell r="F27" t="str">
            <v>Pracovněprávní poradenství pro cizince ve vybraných regionech II</v>
          </cell>
          <cell r="H27">
            <v>6</v>
          </cell>
          <cell r="I27">
            <v>691000</v>
          </cell>
          <cell r="J27">
            <v>230445.48</v>
          </cell>
          <cell r="K27">
            <v>921445.48</v>
          </cell>
        </row>
        <row r="28">
          <cell r="B28" t="str">
            <v>EIF 2011-26</v>
          </cell>
          <cell r="D28" t="str">
            <v>Organizace pro pomoc uprchlíkům</v>
          </cell>
          <cell r="F28" t="str">
            <v>Poskládejme české puzzle</v>
          </cell>
          <cell r="H28">
            <v>3</v>
          </cell>
          <cell r="I28">
            <v>793524</v>
          </cell>
          <cell r="J28">
            <v>264509.12</v>
          </cell>
          <cell r="K28">
            <v>1058033.12</v>
          </cell>
        </row>
        <row r="29">
          <cell r="B29" t="str">
            <v>EIF 2011-27</v>
          </cell>
          <cell r="D29" t="str">
            <v>Poradna pro integraci</v>
          </cell>
          <cell r="F29" t="str">
            <v>Jak je to u nás</v>
          </cell>
          <cell r="H29">
            <v>6</v>
          </cell>
          <cell r="I29">
            <v>2262000</v>
          </cell>
          <cell r="J29">
            <v>755309.05</v>
          </cell>
          <cell r="K29">
            <v>3017309.05</v>
          </cell>
        </row>
        <row r="30">
          <cell r="B30" t="str">
            <v>EIF 2011-28</v>
          </cell>
          <cell r="D30" t="str">
            <v>Poradna pro integraci</v>
          </cell>
          <cell r="F30" t="str">
            <v>Barevná planeta XIII.</v>
          </cell>
          <cell r="H30">
            <v>3</v>
          </cell>
          <cell r="I30">
            <v>1155000</v>
          </cell>
          <cell r="J30">
            <v>385889.88</v>
          </cell>
          <cell r="K30">
            <v>1540889.88</v>
          </cell>
        </row>
        <row r="31">
          <cell r="B31" t="str">
            <v>EIF 2011-29</v>
          </cell>
          <cell r="D31" t="str">
            <v>Sdružení pro integraci a migraci</v>
          </cell>
          <cell r="F31" t="str">
            <v>Pomocná ruka 4</v>
          </cell>
          <cell r="H31">
            <v>6</v>
          </cell>
          <cell r="I31">
            <v>911700</v>
          </cell>
          <cell r="J31">
            <v>303951.61</v>
          </cell>
          <cell r="K31">
            <v>1215651.6099999999</v>
          </cell>
        </row>
        <row r="32">
          <cell r="B32" t="str">
            <v>EIF 2011-30</v>
          </cell>
          <cell r="D32" t="str">
            <v>Sdružení pro integraci a migraci</v>
          </cell>
          <cell r="F32" t="str">
            <v>Dejme šanci (i)migrantům II</v>
          </cell>
          <cell r="H32">
            <v>3</v>
          </cell>
          <cell r="I32">
            <v>674090</v>
          </cell>
          <cell r="J32">
            <v>224703.58</v>
          </cell>
          <cell r="K32">
            <v>898793.58</v>
          </cell>
        </row>
        <row r="33">
          <cell r="B33" t="str">
            <v>EIF 2011-31</v>
          </cell>
          <cell r="D33" t="str">
            <v>InBáze Berkat</v>
          </cell>
          <cell r="F33" t="str">
            <v>Asistenční služby pro migranty InBáze BERKAT II.</v>
          </cell>
          <cell r="H33">
            <v>6</v>
          </cell>
          <cell r="I33">
            <v>2105000</v>
          </cell>
          <cell r="J33">
            <v>702376</v>
          </cell>
          <cell r="K33">
            <v>2807376</v>
          </cell>
        </row>
        <row r="34">
          <cell r="B34" t="str">
            <v>EIF 2011-32</v>
          </cell>
          <cell r="D34" t="str">
            <v>InBáze Berkat</v>
          </cell>
          <cell r="F34" t="str">
            <v>Randez- vous InBáze Berkat V- setkávání tradic a kultur</v>
          </cell>
          <cell r="H34">
            <v>3</v>
          </cell>
          <cell r="I34">
            <v>987000</v>
          </cell>
          <cell r="J34">
            <v>329200</v>
          </cell>
          <cell r="K34">
            <v>1316200</v>
          </cell>
        </row>
        <row r="35">
          <cell r="B35" t="str">
            <v>EIF 2011-33</v>
          </cell>
          <cell r="D35" t="str">
            <v>InBáze Berkat</v>
          </cell>
          <cell r="F35" t="str">
            <v>MOZAIKA II. – Integrační a zájmové programy pro děti a mládež z řad cizinců a majoritní společnosti </v>
          </cell>
          <cell r="H35">
            <v>3</v>
          </cell>
          <cell r="I35">
            <v>1240000</v>
          </cell>
          <cell r="J35">
            <v>413701</v>
          </cell>
          <cell r="K35">
            <v>1653701</v>
          </cell>
        </row>
        <row r="36">
          <cell r="B36" t="str">
            <v>EIF 2011-34</v>
          </cell>
          <cell r="D36" t="str">
            <v>Občanské sdružení Slovo 21</v>
          </cell>
          <cell r="F36" t="str">
            <v>SLOVO – informativní bulletin pro cizince a o cizincích</v>
          </cell>
          <cell r="H36">
            <v>3</v>
          </cell>
          <cell r="I36">
            <v>675000</v>
          </cell>
          <cell r="J36">
            <v>231290</v>
          </cell>
          <cell r="K36">
            <v>906290</v>
          </cell>
        </row>
        <row r="37">
          <cell r="B37" t="str">
            <v>EIF 2011-35</v>
          </cell>
          <cell r="D37" t="str">
            <v>Občanské sdružení Slovo 21</v>
          </cell>
          <cell r="F37" t="str">
            <v>Základní orientace</v>
          </cell>
          <cell r="H37">
            <v>6</v>
          </cell>
          <cell r="I37">
            <v>1913000</v>
          </cell>
          <cell r="J37">
            <v>638072.6</v>
          </cell>
          <cell r="K37">
            <v>2551072.6</v>
          </cell>
        </row>
        <row r="38">
          <cell r="B38" t="str">
            <v>EIF 2011-36</v>
          </cell>
          <cell r="D38" t="str">
            <v>Občanské sdružení Slovo 21</v>
          </cell>
          <cell r="F38" t="str">
            <v>Příští zastávka – předodjezdový balíček pro cizince ze třetích zemí migrujících do České republiky</v>
          </cell>
          <cell r="H38">
            <v>6</v>
          </cell>
          <cell r="I38">
            <v>1363000</v>
          </cell>
          <cell r="J38">
            <v>455047.7</v>
          </cell>
          <cell r="K38">
            <v>1818047.7</v>
          </cell>
        </row>
        <row r="39">
          <cell r="B39" t="str">
            <v>EIF 2011-37</v>
          </cell>
          <cell r="D39" t="str">
            <v>Občanské sdružení Slovo 21</v>
          </cell>
          <cell r="F39" t="str">
            <v>Jak na to – instruktážní film</v>
          </cell>
          <cell r="H39">
            <v>6</v>
          </cell>
          <cell r="I39">
            <v>916000</v>
          </cell>
          <cell r="J39">
            <v>305907.9</v>
          </cell>
          <cell r="K39">
            <v>1221907.9</v>
          </cell>
        </row>
        <row r="40">
          <cell r="B40" t="str">
            <v>EIF 2011-38</v>
          </cell>
          <cell r="D40" t="str">
            <v>Občanské sdružení Slovo 21</v>
          </cell>
          <cell r="F40" t="str">
            <v>Posílení mezikulturních kompetencí pracovníků OAMP II</v>
          </cell>
          <cell r="H40">
            <v>5</v>
          </cell>
          <cell r="I40">
            <v>798000</v>
          </cell>
          <cell r="J40">
            <v>266971</v>
          </cell>
          <cell r="K40">
            <v>1064971</v>
          </cell>
        </row>
        <row r="41">
          <cell r="B41" t="str">
            <v>EIF 2011-39</v>
          </cell>
          <cell r="D41" t="str">
            <v>Multikulturní centrum Praha</v>
          </cell>
          <cell r="F41" t="str">
            <v>Kvalitní integrací do českých škol</v>
          </cell>
          <cell r="H41">
            <v>7</v>
          </cell>
          <cell r="I41">
            <v>1035000</v>
          </cell>
          <cell r="J41">
            <v>348445.8</v>
          </cell>
          <cell r="K41">
            <v>1383445.8</v>
          </cell>
        </row>
        <row r="42">
          <cell r="B42" t="str">
            <v>EIF 2011-40</v>
          </cell>
          <cell r="D42" t="str">
            <v>Multikulturní centrum České Budějovice</v>
          </cell>
          <cell r="F42" t="str">
            <v>Podpora cizinců z třetích zemí a jejich rodin  </v>
          </cell>
          <cell r="H42">
            <v>6</v>
          </cell>
          <cell r="I42">
            <v>629700</v>
          </cell>
          <cell r="J42">
            <v>210000</v>
          </cell>
          <cell r="K42">
            <v>839700</v>
          </cell>
        </row>
        <row r="43">
          <cell r="B43" t="str">
            <v>EIF 2011-41</v>
          </cell>
          <cell r="D43" t="str">
            <v>Kontaktní centrum pro cizince</v>
          </cell>
          <cell r="F43" t="str">
            <v>Asistenční služby a streetwork v Plzeňském kraji 2012</v>
          </cell>
          <cell r="H43">
            <v>6</v>
          </cell>
          <cell r="I43">
            <v>1613378</v>
          </cell>
          <cell r="J43">
            <v>537792.8</v>
          </cell>
          <cell r="K43">
            <v>2151170.8</v>
          </cell>
        </row>
        <row r="44">
          <cell r="B44" t="str">
            <v>EIF 2011-42</v>
          </cell>
          <cell r="D44" t="str">
            <v>Centrum multikulturního vzdělávání</v>
          </cell>
          <cell r="F44" t="str">
            <v>Vítejte v ČR</v>
          </cell>
          <cell r="H44">
            <v>6</v>
          </cell>
          <cell r="I44">
            <v>999000</v>
          </cell>
          <cell r="J44">
            <v>333408.94</v>
          </cell>
          <cell r="K44">
            <v>1332408.94</v>
          </cell>
        </row>
        <row r="45">
          <cell r="B45" t="str">
            <v>EIF 2011-43</v>
          </cell>
          <cell r="D45" t="str">
            <v>Poradna pro občanství/Občanská a lidská práva </v>
          </cell>
          <cell r="F45" t="str">
            <v>Zvyšování mezikulturních kompetencí</v>
          </cell>
          <cell r="H45">
            <v>5</v>
          </cell>
          <cell r="I45">
            <v>969000</v>
          </cell>
          <cell r="J45">
            <v>324202</v>
          </cell>
          <cell r="K45">
            <v>1293202</v>
          </cell>
        </row>
        <row r="46">
          <cell r="B46" t="str">
            <v>EIF 2011-44</v>
          </cell>
          <cell r="D46" t="str">
            <v>Člověk v tísni </v>
          </cell>
          <cell r="F46" t="str">
            <v>SPOLU NA SCÉNĚ – kreativitou, debatou a mediální prací k integraci cizinců </v>
          </cell>
          <cell r="H46">
            <v>3</v>
          </cell>
          <cell r="I46">
            <v>1617000</v>
          </cell>
          <cell r="J46">
            <v>539745.5</v>
          </cell>
          <cell r="K46">
            <v>2156745.5</v>
          </cell>
        </row>
        <row r="47">
          <cell r="B47" t="str">
            <v>EIF 2011-45</v>
          </cell>
          <cell r="D47" t="str">
            <v>Poradna pro integraci</v>
          </cell>
          <cell r="F47" t="str">
            <v>Centrum na podporu integrace cizinců v Ústeckém kraji</v>
          </cell>
          <cell r="H47">
            <v>1</v>
          </cell>
          <cell r="I47">
            <v>5833000</v>
          </cell>
          <cell r="J47">
            <v>1945235.53</v>
          </cell>
          <cell r="K47">
            <v>7778235.53</v>
          </cell>
        </row>
        <row r="48">
          <cell r="B48" t="str">
            <v>EIF 2011-46</v>
          </cell>
          <cell r="D48" t="str">
            <v>SOZE – Sdružení občanů zabývajících se emigranty</v>
          </cell>
          <cell r="F48" t="str">
            <v>Vytvoření a pilotní ověření metodiky a materiálů adaptačně-integračních kurzů (úvodních informačních kurzů)</v>
          </cell>
          <cell r="H48">
            <v>6</v>
          </cell>
          <cell r="I48">
            <v>620000</v>
          </cell>
          <cell r="J48">
            <v>207238.4</v>
          </cell>
          <cell r="K48">
            <v>827238.4</v>
          </cell>
        </row>
        <row r="49">
          <cell r="B49" t="str">
            <v>EIF 2011-47</v>
          </cell>
          <cell r="D49" t="str">
            <v>SOZE – Sdružení občanů zabývajících se emigranty</v>
          </cell>
          <cell r="F49" t="str">
            <v>Šiml - Šikovné implementace multikulturních lekcí</v>
          </cell>
          <cell r="H49">
            <v>5</v>
          </cell>
          <cell r="I49">
            <v>600000</v>
          </cell>
          <cell r="J49">
            <v>200253</v>
          </cell>
          <cell r="K49">
            <v>800253</v>
          </cell>
        </row>
        <row r="50">
          <cell r="B50" t="str">
            <v>EIF 2011-48</v>
          </cell>
          <cell r="D50" t="str">
            <v>Armáda spásy v České republice</v>
          </cell>
          <cell r="F50" t="str">
            <v>Podpora integrace cizinců komplexním přístupem k jejich potřebám</v>
          </cell>
          <cell r="H50">
            <v>6</v>
          </cell>
          <cell r="I50">
            <v>990000</v>
          </cell>
          <cell r="J50">
            <v>331205</v>
          </cell>
          <cell r="K50">
            <v>1321205</v>
          </cell>
        </row>
        <row r="51">
          <cell r="B51" t="str">
            <v>EIF 2011-49</v>
          </cell>
          <cell r="D51" t="str">
            <v>www.euroinstitut.eu spol. s r.o.</v>
          </cell>
          <cell r="F51" t="str">
            <v>Zřízení a provoz centra na podporu integrace cizinců v Královéhradeckém kraji</v>
          </cell>
          <cell r="H51">
            <v>1</v>
          </cell>
          <cell r="I51">
            <v>4800000</v>
          </cell>
          <cell r="J51">
            <v>1609865.92</v>
          </cell>
          <cell r="K51">
            <v>6409865.92</v>
          </cell>
        </row>
        <row r="52">
          <cell r="B52" t="str">
            <v>EIF 2011-50</v>
          </cell>
          <cell r="D52" t="str">
            <v>META o.s. – Sdružení pro příležitosti mladých migrantů</v>
          </cell>
          <cell r="F52" t="str">
            <v>Program na podporu pedagogických pracovníků při práci s žáky cizinci IV</v>
          </cell>
          <cell r="H52">
            <v>5</v>
          </cell>
          <cell r="I52">
            <v>2002000</v>
          </cell>
          <cell r="J52">
            <v>668305.91</v>
          </cell>
          <cell r="K52">
            <v>2670305.91</v>
          </cell>
        </row>
        <row r="53">
          <cell r="B53" t="str">
            <v>EIF 2011-51</v>
          </cell>
          <cell r="D53" t="str">
            <v>META o.s. – Sdružení pro příležitosti mladých migrantů</v>
          </cell>
          <cell r="F53" t="str">
            <v>Komplexní podpora migrantů v oblasti vzdělávání a pracovního uplatnění</v>
          </cell>
          <cell r="H53">
            <v>6</v>
          </cell>
          <cell r="I53">
            <v>1598000</v>
          </cell>
          <cell r="J53">
            <v>533416.46</v>
          </cell>
          <cell r="K53">
            <v>2131416.46</v>
          </cell>
        </row>
        <row r="54">
          <cell r="B54" t="str">
            <v>EIF 2011-52</v>
          </cell>
          <cell r="D54" t="str">
            <v>META o.s. – Sdružení pro příležitosti mladých migrantů</v>
          </cell>
          <cell r="F54" t="str">
            <v>Spolu, tedy lépe II</v>
          </cell>
          <cell r="H54">
            <v>3</v>
          </cell>
          <cell r="I54">
            <v>1093000</v>
          </cell>
          <cell r="J54">
            <v>364866.44</v>
          </cell>
          <cell r="K54">
            <v>1457866.44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2" sqref="C2"/>
    </sheetView>
  </sheetViews>
  <sheetFormatPr defaultColWidth="9.140625" defaultRowHeight="12.75"/>
  <cols>
    <col min="1" max="1" width="13.57421875" style="1" bestFit="1" customWidth="1"/>
    <col min="2" max="2" width="18.421875" style="1" bestFit="1" customWidth="1"/>
    <col min="3" max="3" width="37.140625" style="1" customWidth="1"/>
    <col min="4" max="4" width="9.8515625" style="1" bestFit="1" customWidth="1"/>
    <col min="5" max="5" width="17.140625" style="1" customWidth="1"/>
    <col min="6" max="6" width="19.57421875" style="1" customWidth="1"/>
    <col min="7" max="7" width="18.8515625" style="1" customWidth="1"/>
    <col min="8" max="8" width="7.8515625" style="1" bestFit="1" customWidth="1"/>
    <col min="9" max="9" width="11.421875" style="1" bestFit="1" customWidth="1"/>
    <col min="10" max="16384" width="16.28125" style="1" customWidth="1"/>
  </cols>
  <sheetData>
    <row r="1" spans="1:9" ht="21" thickBot="1">
      <c r="A1" s="7" t="s">
        <v>0</v>
      </c>
      <c r="B1" s="8"/>
      <c r="C1" s="8"/>
      <c r="D1" s="8"/>
      <c r="E1" s="8"/>
      <c r="F1" s="8"/>
      <c r="G1" s="8"/>
      <c r="H1" s="8"/>
      <c r="I1" s="9"/>
    </row>
    <row r="2" spans="1:9" ht="14.25">
      <c r="A2" s="2"/>
      <c r="B2" s="2"/>
      <c r="C2" s="2"/>
      <c r="D2" s="2"/>
      <c r="E2" s="2"/>
      <c r="F2" s="2"/>
      <c r="G2" s="2"/>
      <c r="H2" s="2"/>
      <c r="I2" s="2"/>
    </row>
    <row r="3" spans="1:9" ht="30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</row>
    <row r="4" spans="1:9" ht="57">
      <c r="A4" s="4" t="str">
        <f>'[1]Příchozí žádosti (form, VK)'!B3</f>
        <v>EIF 2011-01</v>
      </c>
      <c r="B4" s="4" t="str">
        <f>'[1]Příchozí žádosti (form, VK)'!D3</f>
        <v>Arcidiecézní charita Praha</v>
      </c>
      <c r="C4" s="4" t="str">
        <f>'[1]Příchozí žádosti (form, VK)'!F3</f>
        <v>Projekt Magdala : Interaktivní semináře  Jak jednat s cizinci a cizinkami ohroženými obchodem s lidmi </v>
      </c>
      <c r="D4" s="4">
        <f>'[1]Příchozí žádosti (form, VK)'!H3</f>
        <v>5</v>
      </c>
      <c r="E4" s="5">
        <f>'[1]Příchozí žádosti (form, VK)'!I3</f>
        <v>726000</v>
      </c>
      <c r="F4" s="5">
        <f>'[1]Příchozí žádosti (form, VK)'!J3</f>
        <v>242617.5</v>
      </c>
      <c r="G4" s="5">
        <f>'[1]Příchozí žádosti (form, VK)'!K3</f>
        <v>968617.5</v>
      </c>
      <c r="H4" s="6">
        <f>E4/G4</f>
        <v>0.7495218700880378</v>
      </c>
      <c r="I4" s="4" t="str">
        <f>IF('[1]Příchozí žádosti (form, VK)'!AB3="vyřazena","nesplněny","splněny")</f>
        <v>splněny</v>
      </c>
    </row>
    <row r="5" spans="1:9" ht="28.5">
      <c r="A5" s="4" t="str">
        <f>'[1]Příchozí žádosti (form, VK)'!B4</f>
        <v>EIF 2011-02</v>
      </c>
      <c r="B5" s="4" t="str">
        <f>'[1]Příchozí žádosti (form, VK)'!D4</f>
        <v>Jihomoravský kraj</v>
      </c>
      <c r="C5" s="4" t="str">
        <f>'[1]Příchozí žádosti (form, VK)'!F4</f>
        <v>Jihomoravské regionální centrum na podporu integrace cizinců 2012</v>
      </c>
      <c r="D5" s="4">
        <f>'[1]Příchozí žádosti (form, VK)'!H4</f>
        <v>1</v>
      </c>
      <c r="E5" s="5">
        <f>'[1]Příchozí žádosti (form, VK)'!I4</f>
        <v>5155000</v>
      </c>
      <c r="F5" s="5">
        <f>'[1]Příchozí žádosti (form, VK)'!J4</f>
        <v>1719268.5</v>
      </c>
      <c r="G5" s="5">
        <f>'[1]Příchozí žádosti (form, VK)'!K4</f>
        <v>6874268.5</v>
      </c>
      <c r="H5" s="6">
        <f aca="true" t="shared" si="0" ref="H5:H55">E5/G5</f>
        <v>0.7498979709622922</v>
      </c>
      <c r="I5" s="4" t="str">
        <f>IF('[1]Příchozí žádosti (form, VK)'!AB4="vyřazena","nesplněny","splněny")</f>
        <v>splněny</v>
      </c>
    </row>
    <row r="6" spans="1:9" ht="42.75">
      <c r="A6" s="4" t="str">
        <f>'[1]Příchozí žádosti (form, VK)'!B5</f>
        <v>EIF 2011-03</v>
      </c>
      <c r="B6" s="4" t="str">
        <f>'[1]Příchozí žádosti (form, VK)'!D5</f>
        <v>Správa uprchlických zařízení MV</v>
      </c>
      <c r="C6" s="4" t="str">
        <f>'[1]Příchozí žádosti (form, VK)'!F5</f>
        <v>Provoz Center na podporu integrace cizinců VI.</v>
      </c>
      <c r="D6" s="4">
        <f>'[1]Příchozí žádosti (form, VK)'!H5</f>
        <v>1</v>
      </c>
      <c r="E6" s="5">
        <f>'[1]Příchozí žádosti (form, VK)'!I5</f>
        <v>21000000</v>
      </c>
      <c r="F6" s="5">
        <f>'[1]Příchozí žádosti (form, VK)'!J5</f>
        <v>7000000</v>
      </c>
      <c r="G6" s="5">
        <f>'[1]Příchozí žádosti (form, VK)'!K5</f>
        <v>28000000</v>
      </c>
      <c r="H6" s="6">
        <f t="shared" si="0"/>
        <v>0.75</v>
      </c>
      <c r="I6" s="4" t="str">
        <f>IF('[1]Příchozí žádosti (form, VK)'!AB5="vyřazena","nesplněny","splněny")</f>
        <v>splněny</v>
      </c>
    </row>
    <row r="7" spans="1:9" ht="28.5">
      <c r="A7" s="4" t="str">
        <f>'[1]Příchozí žádosti (form, VK)'!B6</f>
        <v>EIF 2011-04</v>
      </c>
      <c r="B7" s="4" t="str">
        <f>'[1]Příchozí žádosti (form, VK)'!D6</f>
        <v>Hlavní město Praha</v>
      </c>
      <c r="C7" s="4" t="str">
        <f>'[1]Příchozí žádosti (form, VK)'!F6</f>
        <v>Integrační centrum Praha</v>
      </c>
      <c r="D7" s="4">
        <f>'[1]Příchozí žádosti (form, VK)'!H6</f>
        <v>1</v>
      </c>
      <c r="E7" s="5">
        <f>'[1]Příchozí žádosti (form, VK)'!I6</f>
        <v>9369000</v>
      </c>
      <c r="F7" s="5">
        <f>'[1]Příchozí žádosti (form, VK)'!J6</f>
        <v>3123592.4</v>
      </c>
      <c r="G7" s="5">
        <f>'[1]Příchozí žádosti (form, VK)'!K6</f>
        <v>12492592.4</v>
      </c>
      <c r="H7" s="6">
        <f t="shared" si="0"/>
        <v>0.7499644349238513</v>
      </c>
      <c r="I7" s="4" t="str">
        <f>IF('[1]Příchozí žádosti (form, VK)'!AB6="vyřazena","nesplněny","splněny")</f>
        <v>splněny</v>
      </c>
    </row>
    <row r="8" spans="1:9" ht="57">
      <c r="A8" s="4" t="str">
        <f>'[1]Příchozí žádosti (form, VK)'!B7</f>
        <v>EIF 2011-05</v>
      </c>
      <c r="B8" s="4" t="str">
        <f>'[1]Příchozí žádosti (form, VK)'!D7</f>
        <v>Centrum pro integraci cizinců</v>
      </c>
      <c r="C8" s="4" t="str">
        <f>'[1]Příchozí žádosti (form, VK)'!F7</f>
        <v>Poskytování komplexu služeb podporujících integraci cizinců ze 3. zemí v Praze a Středočeském kraji a  tvorba adaptačně – integračního kurzu</v>
      </c>
      <c r="D8" s="4">
        <f>'[1]Příchozí žádosti (form, VK)'!H7</f>
        <v>1</v>
      </c>
      <c r="E8" s="5">
        <f>'[1]Příchozí žádosti (form, VK)'!I7</f>
        <v>2246000</v>
      </c>
      <c r="F8" s="5">
        <f>'[1]Příchozí žádosti (form, VK)'!J7</f>
        <v>749148.28</v>
      </c>
      <c r="G8" s="5">
        <f>'[1]Příchozí žádosti (form, VK)'!K7</f>
        <v>2995148.2800000003</v>
      </c>
      <c r="H8" s="6">
        <f t="shared" si="0"/>
        <v>0.749879401630159</v>
      </c>
      <c r="I8" s="4" t="str">
        <f>IF('[1]Příchozí žádosti (form, VK)'!AB7="vyřazena","nesplněny","splněny")</f>
        <v>splněny</v>
      </c>
    </row>
    <row r="9" spans="1:9" ht="42.75">
      <c r="A9" s="4" t="str">
        <f>'[1]Příchozí žádosti (form, VK)'!B8</f>
        <v>EIF 2011-06</v>
      </c>
      <c r="B9" s="4" t="str">
        <f>'[1]Příchozí žádosti (form, VK)'!D8</f>
        <v>Výzkumný ústav práce a sociálních věcí, v.v.i.</v>
      </c>
      <c r="C9" s="4" t="str">
        <f>'[1]Příchozí žádosti (form, VK)'!F8</f>
        <v>Sociálně patologické jevy jako faktor sociální integrace cizinců ze třetích zemí v České republice</v>
      </c>
      <c r="D9" s="4">
        <f>'[1]Příchozí žádosti (form, VK)'!H8</f>
        <v>7</v>
      </c>
      <c r="E9" s="5">
        <f>'[1]Příchozí žádosti (form, VK)'!I8</f>
        <v>1220000</v>
      </c>
      <c r="F9" s="5">
        <f>'[1]Příchozí žádosti (form, VK)'!J8</f>
        <v>407470</v>
      </c>
      <c r="G9" s="5">
        <f>'[1]Příchozí žádosti (form, VK)'!K8</f>
        <v>1627470</v>
      </c>
      <c r="H9" s="6">
        <f t="shared" si="0"/>
        <v>0.7496297934831364</v>
      </c>
      <c r="I9" s="4" t="str">
        <f>IF('[1]Příchozí žádosti (form, VK)'!AB8="vyřazena","nesplněny","splněny")</f>
        <v>splněny</v>
      </c>
    </row>
    <row r="10" spans="1:9" ht="57">
      <c r="A10" s="4" t="str">
        <f>'[1]Příchozí žádosti (form, VK)'!B9</f>
        <v>EIF 2011-07</v>
      </c>
      <c r="B10" s="4" t="str">
        <f>'[1]Příchozí žádosti (form, VK)'!D9</f>
        <v>Výzkumný ústav práce a sociálních věcí, v.v.i.</v>
      </c>
      <c r="C10" s="4" t="str">
        <f>'[1]Příchozí žádosti (form, VK)'!F9</f>
        <v>Kontinuální sledování bariér integrace cizinců ze třetích zemí (CTZ) se zřetelem na činnost asistenčních služeb</v>
      </c>
      <c r="D10" s="4">
        <f>'[1]Příchozí žádosti (form, VK)'!H9</f>
        <v>7</v>
      </c>
      <c r="E10" s="5">
        <f>'[1]Příchozí žádosti (form, VK)'!I9</f>
        <v>1218000</v>
      </c>
      <c r="F10" s="5">
        <f>'[1]Příchozí žádosti (form, VK)'!J9</f>
        <v>480855</v>
      </c>
      <c r="G10" s="5">
        <f>'[1]Příchozí žádosti (form, VK)'!K9</f>
        <v>1698855</v>
      </c>
      <c r="H10" s="6">
        <f t="shared" si="0"/>
        <v>0.7169534774892501</v>
      </c>
      <c r="I10" s="4" t="str">
        <f>IF('[1]Příchozí žádosti (form, VK)'!AB9="vyřazena","nesplněny","splněny")</f>
        <v>splněny</v>
      </c>
    </row>
    <row r="11" spans="1:9" ht="57">
      <c r="A11" s="4" t="str">
        <f>'[1]Příchozí žádosti (form, VK)'!B10</f>
        <v>EIF 2011-08</v>
      </c>
      <c r="B11" s="4" t="str">
        <f>'[1]Příchozí žádosti (form, VK)'!D10</f>
        <v>Výzkumný ústav práce a sociálních věcí, v.v.i.</v>
      </c>
      <c r="C11" s="4" t="str">
        <f>'[1]Příchozí žádosti (form, VK)'!F10</f>
        <v>Kvantitativní a kvalitativní ukazatelé pro hodnocení integrace cizinců z třetích zemí v ČR ve světle aktuálních dat a nových poznatků</v>
      </c>
      <c r="D11" s="4">
        <f>'[1]Příchozí žádosti (form, VK)'!H10</f>
        <v>4</v>
      </c>
      <c r="E11" s="5">
        <f>'[1]Příchozí žádosti (form, VK)'!I10</f>
        <v>863920</v>
      </c>
      <c r="F11" s="5">
        <f>'[1]Příchozí žádosti (form, VK)'!J10</f>
        <v>287974</v>
      </c>
      <c r="G11" s="5">
        <f>'[1]Příchozí žádosti (form, VK)'!K10</f>
        <v>1151894</v>
      </c>
      <c r="H11" s="6">
        <f t="shared" si="0"/>
        <v>0.749999565932282</v>
      </c>
      <c r="I11" s="4" t="str">
        <f>IF('[1]Příchozí žádosti (form, VK)'!AB10="vyřazena","nesplněny","splněny")</f>
        <v>splněny</v>
      </c>
    </row>
    <row r="12" spans="1:9" ht="42.75">
      <c r="A12" s="4" t="str">
        <f>'[1]Příchozí žádosti (form, VK)'!B11</f>
        <v>EIF 2011-09</v>
      </c>
      <c r="B12" s="4" t="str">
        <f>'[1]Příchozí žádosti (form, VK)'!D11</f>
        <v>Univerzita Karlova v Praze, 1. lékařská fakulta</v>
      </c>
      <c r="C12" s="4" t="str">
        <f>'[1]Příchozí žádosti (form, VK)'!F11</f>
        <v>Multimediální vzdělávání pro zdravotní péči o příslušníky třetích zemí</v>
      </c>
      <c r="D12" s="4">
        <f>'[1]Příchozí žádosti (form, VK)'!H11</f>
        <v>5</v>
      </c>
      <c r="E12" s="5">
        <f>'[1]Příchozí žádosti (form, VK)'!I11</f>
        <v>1945000</v>
      </c>
      <c r="F12" s="5">
        <f>'[1]Příchozí žádosti (form, VK)'!J11</f>
        <v>648896</v>
      </c>
      <c r="G12" s="5">
        <f>'[1]Příchozí žádosti (form, VK)'!K11</f>
        <v>2593896</v>
      </c>
      <c r="H12" s="6">
        <f t="shared" si="0"/>
        <v>0.7498373103624818</v>
      </c>
      <c r="I12" s="4" t="str">
        <f>IF('[1]Příchozí žádosti (form, VK)'!AB11="vyřazena","nesplněny","splněny")</f>
        <v>splněny</v>
      </c>
    </row>
    <row r="13" spans="1:9" ht="57">
      <c r="A13" s="4" t="str">
        <f>'[1]Příchozí žádosti (form, VK)'!B12</f>
        <v>EIF 2011-10</v>
      </c>
      <c r="B13" s="4" t="str">
        <f>'[1]Příchozí žádosti (form, VK)'!D12</f>
        <v>Univerzita Karlova v Praze, Přírodovědecká fakulta</v>
      </c>
      <c r="C13" s="4" t="str">
        <f>'[1]Příchozí žádosti (form, VK)'!F12</f>
        <v>Poznání a porozumění procesům mezinárodní migrace a integrace cizinců do majoritních společností cílových zemí</v>
      </c>
      <c r="D13" s="4">
        <f>'[1]Příchozí žádosti (form, VK)'!H12</f>
        <v>5</v>
      </c>
      <c r="E13" s="5">
        <f>'[1]Příchozí žádosti (form, VK)'!I12</f>
        <v>910000</v>
      </c>
      <c r="F13" s="5">
        <f>'[1]Příchozí žádosti (form, VK)'!J12</f>
        <v>304335.51</v>
      </c>
      <c r="G13" s="5">
        <f>'[1]Příchozí žádosti (form, VK)'!K12</f>
        <v>1214335.51</v>
      </c>
      <c r="H13" s="6">
        <f t="shared" si="0"/>
        <v>0.7493810339121187</v>
      </c>
      <c r="I13" s="4" t="str">
        <f>IF('[1]Příchozí žádosti (form, VK)'!AB12="vyřazena","nesplněny","splněny")</f>
        <v>splněny</v>
      </c>
    </row>
    <row r="14" spans="1:9" ht="42.75">
      <c r="A14" s="4" t="str">
        <f>'[1]Příchozí žádosti (form, VK)'!B13</f>
        <v>EIF 2011-11</v>
      </c>
      <c r="B14" s="4" t="str">
        <f>'[1]Příchozí žádosti (form, VK)'!D13</f>
        <v>Univerzita Karlova v Praze, 1. lékařská fakulta</v>
      </c>
      <c r="C14" s="4" t="str">
        <f>'[1]Příchozí žádosti (form, VK)'!F13</f>
        <v>Výměna zkušeností pro vzdělávání interkulturních zdravotních mediátorů</v>
      </c>
      <c r="D14" s="4">
        <f>'[1]Příchozí žádosti (form, VK)'!H13</f>
        <v>8</v>
      </c>
      <c r="E14" s="5">
        <f>'[1]Příchozí žádosti (form, VK)'!I13</f>
        <v>1149000</v>
      </c>
      <c r="F14" s="5">
        <f>'[1]Příchozí žádosti (form, VK)'!J13</f>
        <v>384024</v>
      </c>
      <c r="G14" s="5">
        <f>'[1]Příchozí žádosti (form, VK)'!K13</f>
        <v>1533024</v>
      </c>
      <c r="H14" s="6">
        <f t="shared" si="0"/>
        <v>0.7494990293694033</v>
      </c>
      <c r="I14" s="4" t="str">
        <f>IF('[1]Příchozí žádosti (form, VK)'!AB13="vyřazena","nesplněny","splněny")</f>
        <v>splněny</v>
      </c>
    </row>
    <row r="15" spans="1:9" ht="42.75">
      <c r="A15" s="4" t="str">
        <f>'[1]Příchozí žádosti (form, VK)'!B14</f>
        <v>EIF 2011-12</v>
      </c>
      <c r="B15" s="4" t="str">
        <f>'[1]Příchozí žádosti (form, VK)'!D14</f>
        <v>Ukrajinsko Evropská Perspektiva</v>
      </c>
      <c r="C15" s="4" t="str">
        <f>'[1]Příchozí žádosti (form, VK)'!F14</f>
        <v>Centrum pro integraci cizinců Praha</v>
      </c>
      <c r="D15" s="4">
        <f>'[1]Příchozí žádosti (form, VK)'!H14</f>
        <v>1</v>
      </c>
      <c r="E15" s="5">
        <f>'[1]Příchozí žádosti (form, VK)'!I14</f>
        <v>4154000</v>
      </c>
      <c r="F15" s="5">
        <f>'[1]Příchozí žádosti (form, VK)'!J14</f>
        <v>1384996.24</v>
      </c>
      <c r="G15" s="5">
        <f>'[1]Příchozí žádosti (form, VK)'!K14</f>
        <v>5538996.24</v>
      </c>
      <c r="H15" s="6">
        <f t="shared" si="0"/>
        <v>0.749955374586064</v>
      </c>
      <c r="I15" s="4" t="str">
        <f>IF('[1]Příchozí žádosti (form, VK)'!AB14="vyřazena","nesplněny","splněny")</f>
        <v>nesplněny</v>
      </c>
    </row>
    <row r="16" spans="1:9" ht="42.75">
      <c r="A16" s="4" t="str">
        <f>'[1]Příchozí žádosti (form, VK)'!B15</f>
        <v>EIF 2011-13</v>
      </c>
      <c r="B16" s="4" t="str">
        <f>'[1]Příchozí žádosti (form, VK)'!D15</f>
        <v>Ukrajinsko Evropská Perspektiva</v>
      </c>
      <c r="C16" s="4" t="str">
        <f>'[1]Příchozí žádosti (form, VK)'!F15</f>
        <v>Centrum pro integraci cizinců Praha - cílené služby</v>
      </c>
      <c r="D16" s="4">
        <f>'[1]Příchozí žádosti (form, VK)'!H15</f>
        <v>6</v>
      </c>
      <c r="E16" s="5">
        <f>'[1]Příchozí žádosti (form, VK)'!I15</f>
        <v>2238000</v>
      </c>
      <c r="F16" s="5">
        <f>'[1]Příchozí žádosti (form, VK)'!J15</f>
        <v>747300</v>
      </c>
      <c r="G16" s="5">
        <f>'[1]Příchozí žádosti (form, VK)'!K15</f>
        <v>2985300</v>
      </c>
      <c r="H16" s="6">
        <f t="shared" si="0"/>
        <v>0.7496733996583258</v>
      </c>
      <c r="I16" s="4" t="str">
        <f>IF('[1]Příchozí žádosti (form, VK)'!AB15="vyřazena","nesplněny","splněny")</f>
        <v>nesplněny</v>
      </c>
    </row>
    <row r="17" spans="1:9" ht="57">
      <c r="A17" s="4" t="str">
        <f>'[1]Příchozí žádosti (form, VK)'!B16</f>
        <v>EIF 2011-14</v>
      </c>
      <c r="B17" s="4" t="str">
        <f>'[1]Příchozí žádosti (form, VK)'!D16</f>
        <v>Sociologický ústav AV ČR</v>
      </c>
      <c r="C17" s="4" t="str">
        <f>'[1]Příchozí žádosti (form, VK)'!F16</f>
        <v>Integrační strategie migrantů z Ukrajiny a Vietnamu v oblasti zaměstnávání, bydlení a rodinného života v ČR</v>
      </c>
      <c r="D17" s="4">
        <f>'[1]Příchozí žádosti (form, VK)'!H16</f>
        <v>7</v>
      </c>
      <c r="E17" s="5">
        <f>'[1]Příchozí žádosti (form, VK)'!I16</f>
        <v>1290000</v>
      </c>
      <c r="F17" s="5">
        <f>'[1]Příchozí žádosti (form, VK)'!J16</f>
        <v>430000</v>
      </c>
      <c r="G17" s="5">
        <f>'[1]Příchozí žádosti (form, VK)'!K16</f>
        <v>1720000</v>
      </c>
      <c r="H17" s="6">
        <f t="shared" si="0"/>
        <v>0.75</v>
      </c>
      <c r="I17" s="4" t="str">
        <f>IF('[1]Příchozí žádosti (form, VK)'!AB16="vyřazena","nesplněny","splněny")</f>
        <v>splněny</v>
      </c>
    </row>
    <row r="18" spans="1:9" ht="28.5">
      <c r="A18" s="4" t="str">
        <f>'[1]Příchozí žádosti (form, VK)'!B17</f>
        <v>EIF 2011-15</v>
      </c>
      <c r="B18" s="4" t="str">
        <f>'[1]Příchozí žádosti (form, VK)'!D17</f>
        <v>Mgr. Jiří Benátčan BENY TV</v>
      </c>
      <c r="C18" s="4" t="str">
        <f>'[1]Příchozí žádosti (form, VK)'!F17</f>
        <v>Domov ve středu Evropy</v>
      </c>
      <c r="D18" s="4">
        <f>'[1]Příchozí žádosti (form, VK)'!H17</f>
        <v>3</v>
      </c>
      <c r="E18" s="5">
        <f>'[1]Příchozí žádosti (form, VK)'!I17</f>
        <v>1950000</v>
      </c>
      <c r="F18" s="5">
        <f>'[1]Příchozí žádosti (form, VK)'!J17</f>
        <v>650000</v>
      </c>
      <c r="G18" s="5">
        <f>'[1]Příchozí žádosti (form, VK)'!K17</f>
        <v>2600000</v>
      </c>
      <c r="H18" s="6">
        <f t="shared" si="0"/>
        <v>0.75</v>
      </c>
      <c r="I18" s="4" t="str">
        <f>IF('[1]Příchozí žádosti (form, VK)'!AB17="vyřazena","nesplněny","splněny")</f>
        <v>splněny</v>
      </c>
    </row>
    <row r="19" spans="1:9" ht="28.5">
      <c r="A19" s="4" t="str">
        <f>'[1]Příchozí žádosti (form, VK)'!B18</f>
        <v>EIF 2011-16</v>
      </c>
      <c r="B19" s="4" t="str">
        <f>'[1]Příchozí žádosti (form, VK)'!D18</f>
        <v>Organizace pro pomoc uprchlíkům</v>
      </c>
      <c r="C19" s="4" t="str">
        <f>'[1]Příchozí žádosti (form, VK)'!F18</f>
        <v>První komplexní průvodce pro migranty ze třetích zemí</v>
      </c>
      <c r="D19" s="4">
        <f>'[1]Příchozí žádosti (form, VK)'!H18</f>
        <v>6</v>
      </c>
      <c r="E19" s="5">
        <f>'[1]Příchozí žádosti (form, VK)'!I18</f>
        <v>1336000</v>
      </c>
      <c r="F19" s="5">
        <f>'[1]Příchozí žádosti (form, VK)'!J18</f>
        <v>445624.9</v>
      </c>
      <c r="G19" s="5">
        <f>'[1]Příchozí žádosti (form, VK)'!K18</f>
        <v>1781624.9</v>
      </c>
      <c r="H19" s="6">
        <f t="shared" si="0"/>
        <v>0.7498772609206349</v>
      </c>
      <c r="I19" s="4" t="str">
        <f>IF('[1]Příchozí žádosti (form, VK)'!AB18="vyřazena","nesplněny","splněny")</f>
        <v>splněny</v>
      </c>
    </row>
    <row r="20" spans="1:9" ht="42.75">
      <c r="A20" s="4" t="str">
        <f>'[1]Příchozí žádosti (form, VK)'!B19</f>
        <v>EIF 2011-17</v>
      </c>
      <c r="B20" s="4" t="str">
        <f>'[1]Příchozí žádosti (form, VK)'!D19</f>
        <v>Ukrajinská Iniciativa v České republice</v>
      </c>
      <c r="C20" s="4" t="str">
        <f>'[1]Příchozí žádosti (form, VK)'!F19</f>
        <v>Doma v ČR - konzultace, informování  a přímá asistence cizincům v jejich jazyce</v>
      </c>
      <c r="D20" s="4">
        <f>'[1]Příchozí žádosti (form, VK)'!H19</f>
        <v>6</v>
      </c>
      <c r="E20" s="5">
        <f>'[1]Příchozí žádosti (form, VK)'!I19</f>
        <v>649500</v>
      </c>
      <c r="F20" s="5">
        <f>'[1]Příchozí žádosti (form, VK)'!J19</f>
        <v>216500</v>
      </c>
      <c r="G20" s="5">
        <f>'[1]Příchozí žádosti (form, VK)'!K19</f>
        <v>866000</v>
      </c>
      <c r="H20" s="6">
        <f t="shared" si="0"/>
        <v>0.75</v>
      </c>
      <c r="I20" s="4" t="str">
        <f>IF('[1]Příchozí žádosti (form, VK)'!AB19="vyřazena","nesplněny","splněny")</f>
        <v>nesplněny</v>
      </c>
    </row>
    <row r="21" spans="1:9" ht="42.75">
      <c r="A21" s="4" t="str">
        <f>'[1]Příchozí žádosti (form, VK)'!B20</f>
        <v>EIF 2011-18</v>
      </c>
      <c r="B21" s="4" t="str">
        <f>'[1]Příchozí žádosti (form, VK)'!D20</f>
        <v>Arcidiecézní charita Praha</v>
      </c>
      <c r="C21" s="4" t="str">
        <f>'[1]Příchozí žádosti (form, VK)'!F20</f>
        <v>Asistenční služby příslušníkům třetích zemí na území Prahy a Středočeského kraje</v>
      </c>
      <c r="D21" s="4">
        <f>'[1]Příchozí žádosti (form, VK)'!H20</f>
        <v>6</v>
      </c>
      <c r="E21" s="5">
        <f>'[1]Příchozí žádosti (form, VK)'!I20</f>
        <v>1188000</v>
      </c>
      <c r="F21" s="5">
        <f>'[1]Příchozí žádosti (form, VK)'!J20</f>
        <v>396648</v>
      </c>
      <c r="G21" s="5">
        <f>'[1]Příchozí žádosti (form, VK)'!K20</f>
        <v>1584648</v>
      </c>
      <c r="H21" s="6">
        <f t="shared" si="0"/>
        <v>0.7496933072833841</v>
      </c>
      <c r="I21" s="4" t="str">
        <f>IF('[1]Příchozí žádosti (form, VK)'!AB20="vyřazena","nesplněny","splněny")</f>
        <v>splněny</v>
      </c>
    </row>
    <row r="22" spans="1:9" ht="28.5">
      <c r="A22" s="4" t="str">
        <f>'[1]Příchozí žádosti (form, VK)'!B21</f>
        <v>EIF 2011-19</v>
      </c>
      <c r="B22" s="4" t="str">
        <f>'[1]Příchozí žádosti (form, VK)'!D21</f>
        <v>Diecézní Charita Brno</v>
      </c>
      <c r="C22" s="4" t="str">
        <f>'[1]Příchozí žádosti (form, VK)'!F21</f>
        <v>Na Úvod</v>
      </c>
      <c r="D22" s="4">
        <f>'[1]Příchozí žádosti (form, VK)'!H21</f>
        <v>6</v>
      </c>
      <c r="E22" s="5">
        <f>'[1]Příchozí žádosti (form, VK)'!I21</f>
        <v>707000</v>
      </c>
      <c r="F22" s="5">
        <f>'[1]Příchozí žádosti (form, VK)'!J21</f>
        <v>236404</v>
      </c>
      <c r="G22" s="5">
        <f>'[1]Příchozí žádosti (form, VK)'!K21</f>
        <v>943404</v>
      </c>
      <c r="H22" s="6">
        <f t="shared" si="0"/>
        <v>0.7494138248300835</v>
      </c>
      <c r="I22" s="4" t="str">
        <f>IF('[1]Příchozí žádosti (form, VK)'!AB21="vyřazena","nesplněny","splněny")</f>
        <v>splněny</v>
      </c>
    </row>
    <row r="23" spans="1:9" ht="28.5">
      <c r="A23" s="4" t="str">
        <f>'[1]Příchozí žádosti (form, VK)'!B22</f>
        <v>EIF 2011-20</v>
      </c>
      <c r="B23" s="4" t="str">
        <f>'[1]Příchozí žádosti (form, VK)'!D22</f>
        <v>Diecézní Charita Brno</v>
      </c>
      <c r="C23" s="4" t="str">
        <f>'[1]Příchozí žádosti (form, VK)'!F22</f>
        <v>Svět na talíři II</v>
      </c>
      <c r="D23" s="4">
        <f>'[1]Příchozí žádosti (form, VK)'!H22</f>
        <v>3</v>
      </c>
      <c r="E23" s="5">
        <f>'[1]Příchozí žádosti (form, VK)'!I22</f>
        <v>460000</v>
      </c>
      <c r="F23" s="5">
        <f>'[1]Příchozí žádosti (form, VK)'!J22</f>
        <v>154271</v>
      </c>
      <c r="G23" s="5">
        <f>'[1]Příchozí žádosti (form, VK)'!K22</f>
        <v>614271</v>
      </c>
      <c r="H23" s="6">
        <f t="shared" si="0"/>
        <v>0.7488551469953815</v>
      </c>
      <c r="I23" s="4" t="str">
        <f>IF('[1]Příchozí žádosti (form, VK)'!AB22="vyřazena","nesplněny","splněny")</f>
        <v>nesplněny</v>
      </c>
    </row>
    <row r="24" spans="1:9" ht="42.75">
      <c r="A24" s="4" t="str">
        <f>'[1]Příchozí žádosti (form, VK)'!B23</f>
        <v>EIF 2011-21</v>
      </c>
      <c r="B24" s="4" t="str">
        <f>'[1]Příchozí žádosti (form, VK)'!D23</f>
        <v>Diecézní katolická charita Hradec Králové</v>
      </c>
      <c r="C24" s="4" t="str">
        <f>'[1]Příchozí žádosti (form, VK)'!F23</f>
        <v>Poskytování asistenčních služeb cizincům ze třetích zemí</v>
      </c>
      <c r="D24" s="4">
        <f>'[1]Příchozí žádosti (form, VK)'!H23</f>
        <v>6</v>
      </c>
      <c r="E24" s="5">
        <f>'[1]Příchozí žádosti (form, VK)'!I23</f>
        <v>899000</v>
      </c>
      <c r="F24" s="5">
        <f>'[1]Příchozí žádosti (form, VK)'!J23</f>
        <v>300478.56</v>
      </c>
      <c r="G24" s="5">
        <f>'[1]Příchozí žádosti (form, VK)'!K23</f>
        <v>1199478.56</v>
      </c>
      <c r="H24" s="6">
        <f t="shared" si="0"/>
        <v>0.7494923460741141</v>
      </c>
      <c r="I24" s="4" t="str">
        <f>IF('[1]Příchozí žádosti (form, VK)'!AB23="vyřazena","nesplněny","splněny")</f>
        <v>splněny</v>
      </c>
    </row>
    <row r="25" spans="1:9" ht="28.5">
      <c r="A25" s="4" t="str">
        <f>'[1]Příchozí žádosti (form, VK)'!B24</f>
        <v>EIF 2011-22</v>
      </c>
      <c r="B25" s="4" t="str">
        <f>'[1]Příchozí žádosti (form, VK)'!D24</f>
        <v>Charita ČR</v>
      </c>
      <c r="C25" s="4" t="str">
        <f>'[1]Příchozí žádosti (form, VK)'!F24</f>
        <v>Asistenční telefonická linka v ruském a mongolském jazyce</v>
      </c>
      <c r="D25" s="4">
        <f>'[1]Příchozí žádosti (form, VK)'!H24</f>
        <v>6</v>
      </c>
      <c r="E25" s="5">
        <f>'[1]Příchozí žádosti (form, VK)'!I24</f>
        <v>746000</v>
      </c>
      <c r="F25" s="5">
        <f>'[1]Příchozí žádosti (form, VK)'!J24</f>
        <v>249100</v>
      </c>
      <c r="G25" s="5">
        <f>'[1]Příchozí žádosti (form, VK)'!K24</f>
        <v>995100</v>
      </c>
      <c r="H25" s="6">
        <f t="shared" si="0"/>
        <v>0.7496733996583258</v>
      </c>
      <c r="I25" s="4" t="str">
        <f>IF('[1]Příchozí žádosti (form, VK)'!AB24="vyřazena","nesplněny","splněny")</f>
        <v>splněny</v>
      </c>
    </row>
    <row r="26" spans="1:9" ht="28.5">
      <c r="A26" s="4" t="str">
        <f>'[1]Příchozí žádosti (form, VK)'!B25</f>
        <v>EIF 2011-23</v>
      </c>
      <c r="B26" s="4" t="str">
        <f>'[1]Příchozí žádosti (form, VK)'!D25</f>
        <v>Organizace pro pomoc uprchlíkům</v>
      </c>
      <c r="C26" s="4" t="str">
        <f>'[1]Příchozí žádosti (form, VK)'!F25</f>
        <v>Život v pohodě III.</v>
      </c>
      <c r="D26" s="4">
        <f>'[1]Příchozí žádosti (form, VK)'!H25</f>
        <v>2</v>
      </c>
      <c r="E26" s="5">
        <f>'[1]Příchozí žádosti (form, VK)'!I25</f>
        <v>503000</v>
      </c>
      <c r="F26" s="5">
        <f>'[1]Příchozí žádosti (form, VK)'!J25</f>
        <v>168999.59</v>
      </c>
      <c r="G26" s="5">
        <f>'[1]Příchozí žádosti (form, VK)'!K25</f>
        <v>671999.59</v>
      </c>
      <c r="H26" s="6">
        <f t="shared" si="0"/>
        <v>0.7485123614435539</v>
      </c>
      <c r="I26" s="4" t="str">
        <f>IF('[1]Příchozí žádosti (form, VK)'!AB25="vyřazena","nesplněny","splněny")</f>
        <v>splněny</v>
      </c>
    </row>
    <row r="27" spans="1:9" ht="28.5">
      <c r="A27" s="4" t="str">
        <f>'[1]Příchozí žádosti (form, VK)'!B26</f>
        <v>EIF 2011-24</v>
      </c>
      <c r="B27" s="4" t="str">
        <f>'[1]Příchozí žádosti (form, VK)'!D26</f>
        <v>Organizace pro pomoc uprchlíkům</v>
      </c>
      <c r="C27" s="4" t="str">
        <f>'[1]Příchozí žádosti (form, VK)'!F26</f>
        <v>Zvyšování kompetencí pro práci s cizinci</v>
      </c>
      <c r="D27" s="4">
        <f>'[1]Příchozí žádosti (form, VK)'!H26</f>
        <v>5</v>
      </c>
      <c r="E27" s="5">
        <f>'[1]Příchozí žádosti (form, VK)'!I26</f>
        <v>812550</v>
      </c>
      <c r="F27" s="5">
        <f>'[1]Příchozí žádosti (form, VK)'!J26</f>
        <v>270850</v>
      </c>
      <c r="G27" s="5">
        <f>'[1]Příchozí žádosti (form, VK)'!K26</f>
        <v>1083400</v>
      </c>
      <c r="H27" s="6">
        <f t="shared" si="0"/>
        <v>0.75</v>
      </c>
      <c r="I27" s="4" t="str">
        <f>IF('[1]Příchozí žádosti (form, VK)'!AB26="vyřazena","nesplněny","splněny")</f>
        <v>splněny</v>
      </c>
    </row>
    <row r="28" spans="1:9" ht="28.5">
      <c r="A28" s="4" t="str">
        <f>'[1]Příchozí žádosti (form, VK)'!B27</f>
        <v>EIF 2011-25</v>
      </c>
      <c r="B28" s="4" t="str">
        <f>'[1]Příchozí žádosti (form, VK)'!D27</f>
        <v>Organizace pro pomoc uprchlíkům</v>
      </c>
      <c r="C28" s="4" t="str">
        <f>'[1]Příchozí žádosti (form, VK)'!F27</f>
        <v>Pracovněprávní poradenství pro cizince ve vybraných regionech II</v>
      </c>
      <c r="D28" s="4">
        <f>'[1]Příchozí žádosti (form, VK)'!H27</f>
        <v>6</v>
      </c>
      <c r="E28" s="5">
        <f>'[1]Příchozí žádosti (form, VK)'!I27</f>
        <v>691000</v>
      </c>
      <c r="F28" s="5">
        <f>'[1]Příchozí žádosti (form, VK)'!J27</f>
        <v>230445.48</v>
      </c>
      <c r="G28" s="5">
        <f>'[1]Příchozí žádosti (form, VK)'!K27</f>
        <v>921445.48</v>
      </c>
      <c r="H28" s="6">
        <f t="shared" si="0"/>
        <v>0.7499087195044899</v>
      </c>
      <c r="I28" s="4" t="str">
        <f>IF('[1]Příchozí žádosti (form, VK)'!AB27="vyřazena","nesplněny","splněny")</f>
        <v>splněny</v>
      </c>
    </row>
    <row r="29" spans="1:9" ht="28.5">
      <c r="A29" s="4" t="str">
        <f>'[1]Příchozí žádosti (form, VK)'!B28</f>
        <v>EIF 2011-26</v>
      </c>
      <c r="B29" s="4" t="str">
        <f>'[1]Příchozí žádosti (form, VK)'!D28</f>
        <v>Organizace pro pomoc uprchlíkům</v>
      </c>
      <c r="C29" s="4" t="str">
        <f>'[1]Příchozí žádosti (form, VK)'!F28</f>
        <v>Poskládejme české puzzle</v>
      </c>
      <c r="D29" s="4">
        <f>'[1]Příchozí žádosti (form, VK)'!H28</f>
        <v>3</v>
      </c>
      <c r="E29" s="5">
        <f>'[1]Příchozí žádosti (form, VK)'!I28</f>
        <v>793524</v>
      </c>
      <c r="F29" s="5">
        <f>'[1]Příchozí žádosti (form, VK)'!J28</f>
        <v>264509.12</v>
      </c>
      <c r="G29" s="5">
        <f>'[1]Příchozí žádosti (form, VK)'!K28</f>
        <v>1058033.12</v>
      </c>
      <c r="H29" s="6">
        <f t="shared" si="0"/>
        <v>0.7499992060740026</v>
      </c>
      <c r="I29" s="4" t="str">
        <f>IF('[1]Příchozí žádosti (form, VK)'!AB28="vyřazena","nesplněny","splněny")</f>
        <v>splněny</v>
      </c>
    </row>
    <row r="30" spans="1:9" ht="28.5">
      <c r="A30" s="4" t="str">
        <f>'[1]Příchozí žádosti (form, VK)'!B29</f>
        <v>EIF 2011-27</v>
      </c>
      <c r="B30" s="4" t="str">
        <f>'[1]Příchozí žádosti (form, VK)'!D29</f>
        <v>Poradna pro integraci</v>
      </c>
      <c r="C30" s="4" t="str">
        <f>'[1]Příchozí žádosti (form, VK)'!F29</f>
        <v>Jak je to u nás</v>
      </c>
      <c r="D30" s="4">
        <f>'[1]Příchozí žádosti (form, VK)'!H29</f>
        <v>6</v>
      </c>
      <c r="E30" s="5">
        <f>'[1]Příchozí žádosti (form, VK)'!I29</f>
        <v>2262000</v>
      </c>
      <c r="F30" s="5">
        <f>'[1]Příchozí žádosti (form, VK)'!J29</f>
        <v>755309.05</v>
      </c>
      <c r="G30" s="5">
        <f>'[1]Příchozí žádosti (form, VK)'!K29</f>
        <v>3017309.05</v>
      </c>
      <c r="H30" s="6">
        <f t="shared" si="0"/>
        <v>0.7496746148691663</v>
      </c>
      <c r="I30" s="4" t="str">
        <f>IF('[1]Příchozí žádosti (form, VK)'!AB29="vyřazena","nesplněny","splněny")</f>
        <v>splněny</v>
      </c>
    </row>
    <row r="31" spans="1:9" ht="28.5">
      <c r="A31" s="4" t="str">
        <f>'[1]Příchozí žádosti (form, VK)'!B30</f>
        <v>EIF 2011-28</v>
      </c>
      <c r="B31" s="4" t="str">
        <f>'[1]Příchozí žádosti (form, VK)'!D30</f>
        <v>Poradna pro integraci</v>
      </c>
      <c r="C31" s="4" t="str">
        <f>'[1]Příchozí žádosti (form, VK)'!F30</f>
        <v>Barevná planeta XIII.</v>
      </c>
      <c r="D31" s="4">
        <f>'[1]Příchozí žádosti (form, VK)'!H30</f>
        <v>3</v>
      </c>
      <c r="E31" s="5">
        <f>'[1]Příchozí žádosti (form, VK)'!I30</f>
        <v>1155000</v>
      </c>
      <c r="F31" s="5">
        <f>'[1]Příchozí žádosti (form, VK)'!J30</f>
        <v>385889.88</v>
      </c>
      <c r="G31" s="5">
        <f>'[1]Příchozí žádosti (form, VK)'!K30</f>
        <v>1540889.88</v>
      </c>
      <c r="H31" s="6">
        <f t="shared" si="0"/>
        <v>0.7495668671663935</v>
      </c>
      <c r="I31" s="4" t="str">
        <f>IF('[1]Příchozí žádosti (form, VK)'!AB30="vyřazena","nesplněny","splněny")</f>
        <v>splněny</v>
      </c>
    </row>
    <row r="32" spans="1:9" ht="28.5">
      <c r="A32" s="4" t="str">
        <f>'[1]Příchozí žádosti (form, VK)'!B31</f>
        <v>EIF 2011-29</v>
      </c>
      <c r="B32" s="4" t="str">
        <f>'[1]Příchozí žádosti (form, VK)'!D31</f>
        <v>Sdružení pro integraci a migraci</v>
      </c>
      <c r="C32" s="4" t="str">
        <f>'[1]Příchozí žádosti (form, VK)'!F31</f>
        <v>Pomocná ruka 4</v>
      </c>
      <c r="D32" s="4">
        <f>'[1]Příchozí žádosti (form, VK)'!H31</f>
        <v>6</v>
      </c>
      <c r="E32" s="5">
        <f>'[1]Příchozí žádosti (form, VK)'!I31</f>
        <v>911700</v>
      </c>
      <c r="F32" s="5">
        <f>'[1]Příchozí žádosti (form, VK)'!J31</f>
        <v>303951.61</v>
      </c>
      <c r="G32" s="5">
        <f>'[1]Příchozí žádosti (form, VK)'!K31</f>
        <v>1215651.6099999999</v>
      </c>
      <c r="H32" s="6">
        <f t="shared" si="0"/>
        <v>0.7499681590517534</v>
      </c>
      <c r="I32" s="4" t="str">
        <f>IF('[1]Příchozí žádosti (form, VK)'!AB31="vyřazena","nesplněny","splněny")</f>
        <v>splněny</v>
      </c>
    </row>
    <row r="33" spans="1:9" ht="28.5">
      <c r="A33" s="4" t="str">
        <f>'[1]Příchozí žádosti (form, VK)'!B32</f>
        <v>EIF 2011-30</v>
      </c>
      <c r="B33" s="4" t="str">
        <f>'[1]Příchozí žádosti (form, VK)'!D32</f>
        <v>Sdružení pro integraci a migraci</v>
      </c>
      <c r="C33" s="4" t="str">
        <f>'[1]Příchozí žádosti (form, VK)'!F32</f>
        <v>Dejme šanci (i)migrantům II</v>
      </c>
      <c r="D33" s="4">
        <f>'[1]Příchozí žádosti (form, VK)'!H32</f>
        <v>3</v>
      </c>
      <c r="E33" s="5">
        <f>'[1]Příchozí žádosti (form, VK)'!I32</f>
        <v>674090</v>
      </c>
      <c r="F33" s="5">
        <f>'[1]Příchozí žádosti (form, VK)'!J32</f>
        <v>224703.58</v>
      </c>
      <c r="G33" s="5">
        <f>'[1]Příchozí žádosti (form, VK)'!K32</f>
        <v>898793.58</v>
      </c>
      <c r="H33" s="6">
        <f t="shared" si="0"/>
        <v>0.7499942311559458</v>
      </c>
      <c r="I33" s="4" t="str">
        <f>IF('[1]Příchozí žádosti (form, VK)'!AB32="vyřazena","nesplněny","splněny")</f>
        <v>splněny</v>
      </c>
    </row>
    <row r="34" spans="1:9" ht="28.5">
      <c r="A34" s="4" t="str">
        <f>'[1]Příchozí žádosti (form, VK)'!B33</f>
        <v>EIF 2011-31</v>
      </c>
      <c r="B34" s="4" t="str">
        <f>'[1]Příchozí žádosti (form, VK)'!D33</f>
        <v>InBáze Berkat</v>
      </c>
      <c r="C34" s="4" t="str">
        <f>'[1]Příchozí žádosti (form, VK)'!F33</f>
        <v>Asistenční služby pro migranty InBáze BERKAT II.</v>
      </c>
      <c r="D34" s="4">
        <f>'[1]Příchozí žádosti (form, VK)'!H33</f>
        <v>6</v>
      </c>
      <c r="E34" s="5">
        <f>'[1]Příchozí žádosti (form, VK)'!I33</f>
        <v>2105000</v>
      </c>
      <c r="F34" s="5">
        <f>'[1]Příchozí žádosti (form, VK)'!J33</f>
        <v>702376</v>
      </c>
      <c r="G34" s="5">
        <f>'[1]Příchozí žádosti (form, VK)'!K33</f>
        <v>2807376</v>
      </c>
      <c r="H34" s="6">
        <f t="shared" si="0"/>
        <v>0.7498104991992522</v>
      </c>
      <c r="I34" s="4" t="str">
        <f>IF('[1]Příchozí žádosti (form, VK)'!AB33="vyřazena","nesplněny","splněny")</f>
        <v>splněny</v>
      </c>
    </row>
    <row r="35" spans="1:9" ht="28.5">
      <c r="A35" s="4" t="str">
        <f>'[1]Příchozí žádosti (form, VK)'!B34</f>
        <v>EIF 2011-32</v>
      </c>
      <c r="B35" s="4" t="str">
        <f>'[1]Příchozí žádosti (form, VK)'!D34</f>
        <v>InBáze Berkat</v>
      </c>
      <c r="C35" s="4" t="str">
        <f>'[1]Příchozí žádosti (form, VK)'!F34</f>
        <v>Randez- vous InBáze Berkat V- setkávání tradic a kultur</v>
      </c>
      <c r="D35" s="4">
        <f>'[1]Příchozí žádosti (form, VK)'!H34</f>
        <v>3</v>
      </c>
      <c r="E35" s="5">
        <f>'[1]Příchozí žádosti (form, VK)'!I34</f>
        <v>987000</v>
      </c>
      <c r="F35" s="5">
        <f>'[1]Příchozí žádosti (form, VK)'!J34</f>
        <v>329200</v>
      </c>
      <c r="G35" s="5">
        <f>'[1]Příchozí žádosti (form, VK)'!K34</f>
        <v>1316200</v>
      </c>
      <c r="H35" s="6">
        <f t="shared" si="0"/>
        <v>0.7498860355569062</v>
      </c>
      <c r="I35" s="4" t="str">
        <f>IF('[1]Příchozí žádosti (form, VK)'!AB34="vyřazena","nesplněny","splněny")</f>
        <v>splněny</v>
      </c>
    </row>
    <row r="36" spans="1:9" ht="42.75">
      <c r="A36" s="4" t="str">
        <f>'[1]Příchozí žádosti (form, VK)'!B35</f>
        <v>EIF 2011-33</v>
      </c>
      <c r="B36" s="4" t="str">
        <f>'[1]Příchozí žádosti (form, VK)'!D35</f>
        <v>InBáze Berkat</v>
      </c>
      <c r="C36" s="4" t="str">
        <f>'[1]Příchozí žádosti (form, VK)'!F35</f>
        <v>MOZAIKA II. – Integrační a zájmové programy pro děti a mládež z řad cizinců a majoritní společnosti </v>
      </c>
      <c r="D36" s="4">
        <f>'[1]Příchozí žádosti (form, VK)'!H35</f>
        <v>3</v>
      </c>
      <c r="E36" s="5">
        <f>'[1]Příchozí žádosti (form, VK)'!I35</f>
        <v>1240000</v>
      </c>
      <c r="F36" s="5">
        <f>'[1]Příchozí žádosti (form, VK)'!J35</f>
        <v>413701</v>
      </c>
      <c r="G36" s="5">
        <f>'[1]Příchozí žádosti (form, VK)'!K35</f>
        <v>1653701</v>
      </c>
      <c r="H36" s="6">
        <f t="shared" si="0"/>
        <v>0.7498332528068858</v>
      </c>
      <c r="I36" s="4" t="str">
        <f>IF('[1]Příchozí žádosti (form, VK)'!AB35="vyřazena","nesplněny","splněny")</f>
        <v>splněny</v>
      </c>
    </row>
    <row r="37" spans="1:9" ht="28.5">
      <c r="A37" s="4" t="str">
        <f>'[1]Příchozí žádosti (form, VK)'!B36</f>
        <v>EIF 2011-34</v>
      </c>
      <c r="B37" s="4" t="str">
        <f>'[1]Příchozí žádosti (form, VK)'!D36</f>
        <v>Občanské sdružení Slovo 21</v>
      </c>
      <c r="C37" s="4" t="str">
        <f>'[1]Příchozí žádosti (form, VK)'!F36</f>
        <v>SLOVO – informativní bulletin pro cizince a o cizincích</v>
      </c>
      <c r="D37" s="4">
        <f>'[1]Příchozí žádosti (form, VK)'!H36</f>
        <v>3</v>
      </c>
      <c r="E37" s="5">
        <f>'[1]Příchozí žádosti (form, VK)'!I36</f>
        <v>675000</v>
      </c>
      <c r="F37" s="5">
        <f>'[1]Příchozí žádosti (form, VK)'!J36</f>
        <v>231290</v>
      </c>
      <c r="G37" s="5">
        <f>'[1]Příchozí žádosti (form, VK)'!K36</f>
        <v>906290</v>
      </c>
      <c r="H37" s="6">
        <f t="shared" si="0"/>
        <v>0.744794712509241</v>
      </c>
      <c r="I37" s="4" t="str">
        <f>IF('[1]Příchozí žádosti (form, VK)'!AB36="vyřazena","nesplněny","splněny")</f>
        <v>splněny</v>
      </c>
    </row>
    <row r="38" spans="1:9" ht="28.5">
      <c r="A38" s="4" t="str">
        <f>'[1]Příchozí žádosti (form, VK)'!B37</f>
        <v>EIF 2011-35</v>
      </c>
      <c r="B38" s="4" t="str">
        <f>'[1]Příchozí žádosti (form, VK)'!D37</f>
        <v>Občanské sdružení Slovo 21</v>
      </c>
      <c r="C38" s="4" t="str">
        <f>'[1]Příchozí žádosti (form, VK)'!F37</f>
        <v>Základní orientace</v>
      </c>
      <c r="D38" s="4">
        <f>'[1]Příchozí žádosti (form, VK)'!H37</f>
        <v>6</v>
      </c>
      <c r="E38" s="5">
        <f>'[1]Příchozí žádosti (form, VK)'!I37</f>
        <v>1913000</v>
      </c>
      <c r="F38" s="5">
        <f>'[1]Příchozí žádosti (form, VK)'!J37</f>
        <v>638072.6</v>
      </c>
      <c r="G38" s="5">
        <f>'[1]Příchozí žádosti (form, VK)'!K37</f>
        <v>2551072.6</v>
      </c>
      <c r="H38" s="6">
        <f t="shared" si="0"/>
        <v>0.749880658041641</v>
      </c>
      <c r="I38" s="4" t="str">
        <f>IF('[1]Příchozí žádosti (form, VK)'!AB37="vyřazena","nesplněny","splněny")</f>
        <v>splněny</v>
      </c>
    </row>
    <row r="39" spans="1:9" ht="42.75">
      <c r="A39" s="4" t="str">
        <f>'[1]Příchozí žádosti (form, VK)'!B38</f>
        <v>EIF 2011-36</v>
      </c>
      <c r="B39" s="4" t="str">
        <f>'[1]Příchozí žádosti (form, VK)'!D38</f>
        <v>Občanské sdružení Slovo 21</v>
      </c>
      <c r="C39" s="4" t="str">
        <f>'[1]Příchozí žádosti (form, VK)'!F38</f>
        <v>Příští zastávka – předodjezdový balíček pro cizince ze třetích zemí migrujících do České republiky</v>
      </c>
      <c r="D39" s="4">
        <f>'[1]Příchozí žádosti (form, VK)'!H38</f>
        <v>6</v>
      </c>
      <c r="E39" s="5">
        <f>'[1]Příchozí žádosti (form, VK)'!I38</f>
        <v>1363000</v>
      </c>
      <c r="F39" s="5">
        <f>'[1]Příchozí žádosti (form, VK)'!J38</f>
        <v>455047.7</v>
      </c>
      <c r="G39" s="5">
        <f>'[1]Příchozí žádosti (form, VK)'!K38</f>
        <v>1818047.7</v>
      </c>
      <c r="H39" s="6">
        <f t="shared" si="0"/>
        <v>0.7497053020116029</v>
      </c>
      <c r="I39" s="4" t="str">
        <f>IF('[1]Příchozí žádosti (form, VK)'!AB38="vyřazena","nesplněny","splněny")</f>
        <v>splněny</v>
      </c>
    </row>
    <row r="40" spans="1:9" ht="28.5">
      <c r="A40" s="4" t="str">
        <f>'[1]Příchozí žádosti (form, VK)'!B39</f>
        <v>EIF 2011-37</v>
      </c>
      <c r="B40" s="4" t="str">
        <f>'[1]Příchozí žádosti (form, VK)'!D39</f>
        <v>Občanské sdružení Slovo 21</v>
      </c>
      <c r="C40" s="4" t="str">
        <f>'[1]Příchozí žádosti (form, VK)'!F39</f>
        <v>Jak na to – instruktážní film</v>
      </c>
      <c r="D40" s="4">
        <f>'[1]Příchozí žádosti (form, VK)'!H39</f>
        <v>6</v>
      </c>
      <c r="E40" s="5">
        <f>'[1]Příchozí žádosti (form, VK)'!I39</f>
        <v>916000</v>
      </c>
      <c r="F40" s="5">
        <f>'[1]Příchozí žádosti (form, VK)'!J39</f>
        <v>305907.9</v>
      </c>
      <c r="G40" s="5">
        <f>'[1]Příchozí žádosti (form, VK)'!K39</f>
        <v>1221907.9</v>
      </c>
      <c r="H40" s="6">
        <f t="shared" si="0"/>
        <v>0.7496473343040012</v>
      </c>
      <c r="I40" s="4" t="str">
        <f>IF('[1]Příchozí žádosti (form, VK)'!AB39="vyřazena","nesplněny","splněny")</f>
        <v>splněny</v>
      </c>
    </row>
    <row r="41" spans="1:9" ht="28.5">
      <c r="A41" s="4" t="str">
        <f>'[1]Příchozí žádosti (form, VK)'!B40</f>
        <v>EIF 2011-38</v>
      </c>
      <c r="B41" s="4" t="str">
        <f>'[1]Příchozí žádosti (form, VK)'!D40</f>
        <v>Občanské sdružení Slovo 21</v>
      </c>
      <c r="C41" s="4" t="str">
        <f>'[1]Příchozí žádosti (form, VK)'!F40</f>
        <v>Posílení mezikulturních kompetencí pracovníků OAMP II</v>
      </c>
      <c r="D41" s="4">
        <f>'[1]Příchozí žádosti (form, VK)'!H40</f>
        <v>5</v>
      </c>
      <c r="E41" s="5">
        <f>'[1]Příchozí žádosti (form, VK)'!I40</f>
        <v>798000</v>
      </c>
      <c r="F41" s="5">
        <f>'[1]Příchozí žádosti (form, VK)'!J40</f>
        <v>266971</v>
      </c>
      <c r="G41" s="5">
        <f>'[1]Příchozí žádosti (form, VK)'!K40</f>
        <v>1064971</v>
      </c>
      <c r="H41" s="6">
        <f t="shared" si="0"/>
        <v>0.7493161785626088</v>
      </c>
      <c r="I41" s="4" t="str">
        <f>IF('[1]Příchozí žádosti (form, VK)'!AB40="vyřazena","nesplněny","splněny")</f>
        <v>splněny</v>
      </c>
    </row>
    <row r="42" spans="1:9" ht="28.5">
      <c r="A42" s="4" t="str">
        <f>'[1]Příchozí žádosti (form, VK)'!B41</f>
        <v>EIF 2011-39</v>
      </c>
      <c r="B42" s="4" t="str">
        <f>'[1]Příchozí žádosti (form, VK)'!D41</f>
        <v>Multikulturní centrum Praha</v>
      </c>
      <c r="C42" s="4" t="str">
        <f>'[1]Příchozí žádosti (form, VK)'!F41</f>
        <v>Kvalitní integrací do českých škol</v>
      </c>
      <c r="D42" s="4">
        <f>'[1]Příchozí žádosti (form, VK)'!H41</f>
        <v>7</v>
      </c>
      <c r="E42" s="5">
        <f>'[1]Příchozí žádosti (form, VK)'!I41</f>
        <v>1035000</v>
      </c>
      <c r="F42" s="5">
        <f>'[1]Příchozí žádosti (form, VK)'!J41</f>
        <v>348445.8</v>
      </c>
      <c r="G42" s="5">
        <f>'[1]Příchozí žádosti (form, VK)'!K41</f>
        <v>1383445.8</v>
      </c>
      <c r="H42" s="6">
        <f t="shared" si="0"/>
        <v>0.7481319470556779</v>
      </c>
      <c r="I42" s="4" t="str">
        <f>IF('[1]Příchozí žádosti (form, VK)'!AB41="vyřazena","nesplněny","splněny")</f>
        <v>splněny</v>
      </c>
    </row>
    <row r="43" spans="1:9" ht="42.75">
      <c r="A43" s="4" t="str">
        <f>'[1]Příchozí žádosti (form, VK)'!B42</f>
        <v>EIF 2011-40</v>
      </c>
      <c r="B43" s="4" t="str">
        <f>'[1]Příchozí žádosti (form, VK)'!D42</f>
        <v>Multikulturní centrum České Budějovice</v>
      </c>
      <c r="C43" s="4" t="str">
        <f>'[1]Příchozí žádosti (form, VK)'!F42</f>
        <v>Podpora cizinců z třetích zemí a jejich rodin  </v>
      </c>
      <c r="D43" s="4">
        <f>'[1]Příchozí žádosti (form, VK)'!H42</f>
        <v>6</v>
      </c>
      <c r="E43" s="5">
        <f>'[1]Příchozí žádosti (form, VK)'!I42</f>
        <v>629700</v>
      </c>
      <c r="F43" s="5">
        <f>'[1]Příchozí žádosti (form, VK)'!J42</f>
        <v>210000</v>
      </c>
      <c r="G43" s="5">
        <f>'[1]Příchozí žádosti (form, VK)'!K42</f>
        <v>839700</v>
      </c>
      <c r="H43" s="6">
        <f t="shared" si="0"/>
        <v>0.7499106823865667</v>
      </c>
      <c r="I43" s="4" t="str">
        <f>IF('[1]Příchozí žádosti (form, VK)'!AB42="vyřazena","nesplněny","splněny")</f>
        <v>splněny</v>
      </c>
    </row>
    <row r="44" spans="1:9" ht="28.5">
      <c r="A44" s="4" t="str">
        <f>'[1]Příchozí žádosti (form, VK)'!B43</f>
        <v>EIF 2011-41</v>
      </c>
      <c r="B44" s="4" t="str">
        <f>'[1]Příchozí žádosti (form, VK)'!D43</f>
        <v>Kontaktní centrum pro cizince</v>
      </c>
      <c r="C44" s="4" t="str">
        <f>'[1]Příchozí žádosti (form, VK)'!F43</f>
        <v>Asistenční služby a streetwork v Plzeňském kraji 2012</v>
      </c>
      <c r="D44" s="4">
        <f>'[1]Příchozí žádosti (form, VK)'!H43</f>
        <v>6</v>
      </c>
      <c r="E44" s="5">
        <f>'[1]Příchozí žádosti (form, VK)'!I43</f>
        <v>1613378</v>
      </c>
      <c r="F44" s="5">
        <f>'[1]Příchozí žádosti (form, VK)'!J43</f>
        <v>537792.8</v>
      </c>
      <c r="G44" s="5">
        <f>'[1]Příchozí žádosti (form, VK)'!K43</f>
        <v>2151170.8</v>
      </c>
      <c r="H44" s="6">
        <f t="shared" si="0"/>
        <v>0.7499999535136866</v>
      </c>
      <c r="I44" s="4" t="str">
        <f>IF('[1]Příchozí žádosti (form, VK)'!AB43="vyřazena","nesplněny","splněny")</f>
        <v>splněny</v>
      </c>
    </row>
    <row r="45" spans="1:9" ht="42.75">
      <c r="A45" s="4" t="str">
        <f>'[1]Příchozí žádosti (form, VK)'!B44</f>
        <v>EIF 2011-42</v>
      </c>
      <c r="B45" s="4" t="str">
        <f>'[1]Příchozí žádosti (form, VK)'!D44</f>
        <v>Centrum multikulturního vzdělávání</v>
      </c>
      <c r="C45" s="4" t="str">
        <f>'[1]Příchozí žádosti (form, VK)'!F44</f>
        <v>Vítejte v ČR</v>
      </c>
      <c r="D45" s="4">
        <f>'[1]Příchozí žádosti (form, VK)'!H44</f>
        <v>6</v>
      </c>
      <c r="E45" s="5">
        <f>'[1]Příchozí žádosti (form, VK)'!I44</f>
        <v>999000</v>
      </c>
      <c r="F45" s="5">
        <f>'[1]Příchozí žádosti (form, VK)'!J44</f>
        <v>333408.94</v>
      </c>
      <c r="G45" s="5">
        <f>'[1]Příchozí žádosti (form, VK)'!K44</f>
        <v>1332408.94</v>
      </c>
      <c r="H45" s="6">
        <f t="shared" si="0"/>
        <v>0.749769811661576</v>
      </c>
      <c r="I45" s="4" t="str">
        <f>IF('[1]Příchozí žádosti (form, VK)'!AB44="vyřazena","nesplněny","splněny")</f>
        <v>splněny</v>
      </c>
    </row>
    <row r="46" spans="1:9" ht="42.75">
      <c r="A46" s="4" t="str">
        <f>'[1]Příchozí žádosti (form, VK)'!B45</f>
        <v>EIF 2011-43</v>
      </c>
      <c r="B46" s="4" t="str">
        <f>'[1]Příchozí žádosti (form, VK)'!D45</f>
        <v>Poradna pro občanství/Občanská a lidská práva </v>
      </c>
      <c r="C46" s="4" t="str">
        <f>'[1]Příchozí žádosti (form, VK)'!F45</f>
        <v>Zvyšování mezikulturních kompetencí</v>
      </c>
      <c r="D46" s="4">
        <f>'[1]Příchozí žádosti (form, VK)'!H45</f>
        <v>5</v>
      </c>
      <c r="E46" s="5">
        <f>'[1]Příchozí žádosti (form, VK)'!I45</f>
        <v>969000</v>
      </c>
      <c r="F46" s="5">
        <f>'[1]Příchozí žádosti (form, VK)'!J45</f>
        <v>324202</v>
      </c>
      <c r="G46" s="5">
        <f>'[1]Příchozí žádosti (form, VK)'!K45</f>
        <v>1293202</v>
      </c>
      <c r="H46" s="6">
        <f t="shared" si="0"/>
        <v>0.7493028931288384</v>
      </c>
      <c r="I46" s="4" t="str">
        <f>IF('[1]Příchozí žádosti (form, VK)'!AB45="vyřazena","nesplněny","splněny")</f>
        <v>splněny</v>
      </c>
    </row>
    <row r="47" spans="1:9" ht="42.75">
      <c r="A47" s="4" t="str">
        <f>'[1]Příchozí žádosti (form, VK)'!B46</f>
        <v>EIF 2011-44</v>
      </c>
      <c r="B47" s="4" t="str">
        <f>'[1]Příchozí žádosti (form, VK)'!D46</f>
        <v>Člověk v tísni </v>
      </c>
      <c r="C47" s="4" t="str">
        <f>'[1]Příchozí žádosti (form, VK)'!F46</f>
        <v>SPOLU NA SCÉNĚ – kreativitou, debatou a mediální prací k integraci cizinců </v>
      </c>
      <c r="D47" s="4">
        <f>'[1]Příchozí žádosti (form, VK)'!H46</f>
        <v>3</v>
      </c>
      <c r="E47" s="5">
        <f>'[1]Příchozí žádosti (form, VK)'!I46</f>
        <v>1617000</v>
      </c>
      <c r="F47" s="5">
        <f>'[1]Příchozí žádosti (form, VK)'!J46</f>
        <v>539745.5</v>
      </c>
      <c r="G47" s="5">
        <f>'[1]Příchozí žádosti (form, VK)'!K46</f>
        <v>2156745.5</v>
      </c>
      <c r="H47" s="6">
        <f t="shared" si="0"/>
        <v>0.7497407552258716</v>
      </c>
      <c r="I47" s="4" t="str">
        <f>IF('[1]Příchozí žádosti (form, VK)'!AB46="vyřazena","nesplněny","splněny")</f>
        <v>splněny</v>
      </c>
    </row>
    <row r="48" spans="1:9" ht="28.5">
      <c r="A48" s="4" t="str">
        <f>'[1]Příchozí žádosti (form, VK)'!B47</f>
        <v>EIF 2011-45</v>
      </c>
      <c r="B48" s="4" t="str">
        <f>'[1]Příchozí žádosti (form, VK)'!D47</f>
        <v>Poradna pro integraci</v>
      </c>
      <c r="C48" s="4" t="str">
        <f>'[1]Příchozí žádosti (form, VK)'!F47</f>
        <v>Centrum na podporu integrace cizinců v Ústeckém kraji</v>
      </c>
      <c r="D48" s="4">
        <f>'[1]Příchozí žádosti (form, VK)'!H47</f>
        <v>1</v>
      </c>
      <c r="E48" s="5">
        <f>'[1]Příchozí žádosti (form, VK)'!I47</f>
        <v>5833000</v>
      </c>
      <c r="F48" s="5">
        <f>'[1]Příchozí žádosti (form, VK)'!J47</f>
        <v>1945235.53</v>
      </c>
      <c r="G48" s="5">
        <f>'[1]Příchozí žádosti (form, VK)'!K47</f>
        <v>7778235.53</v>
      </c>
      <c r="H48" s="6">
        <f t="shared" si="0"/>
        <v>0.7499130075841249</v>
      </c>
      <c r="I48" s="4" t="str">
        <f>IF('[1]Příchozí žádosti (form, VK)'!AB47="vyřazena","nesplněny","splněny")</f>
        <v>splněny</v>
      </c>
    </row>
    <row r="49" spans="1:9" ht="57">
      <c r="A49" s="4" t="str">
        <f>'[1]Příchozí žádosti (form, VK)'!B48</f>
        <v>EIF 2011-46</v>
      </c>
      <c r="B49" s="4" t="str">
        <f>'[1]Příchozí žádosti (form, VK)'!D48</f>
        <v>SOZE – Sdružení občanů zabývajících se emigranty</v>
      </c>
      <c r="C49" s="4" t="str">
        <f>'[1]Příchozí žádosti (form, VK)'!F48</f>
        <v>Vytvoření a pilotní ověření metodiky a materiálů adaptačně-integračních kurzů (úvodních informačních kurzů)</v>
      </c>
      <c r="D49" s="4">
        <f>'[1]Příchozí žádosti (form, VK)'!H48</f>
        <v>6</v>
      </c>
      <c r="E49" s="5">
        <f>'[1]Příchozí žádosti (form, VK)'!I48</f>
        <v>620000</v>
      </c>
      <c r="F49" s="5">
        <f>'[1]Příchozí žádosti (form, VK)'!J48</f>
        <v>207238.4</v>
      </c>
      <c r="G49" s="5">
        <f>'[1]Příchozí žádosti (form, VK)'!K48</f>
        <v>827238.4</v>
      </c>
      <c r="H49" s="6">
        <f t="shared" si="0"/>
        <v>0.7494816488209445</v>
      </c>
      <c r="I49" s="4" t="str">
        <f>IF('[1]Příchozí žádosti (form, VK)'!AB48="vyřazena","nesplněny","splněny")</f>
        <v>splněny</v>
      </c>
    </row>
    <row r="50" spans="1:9" ht="57">
      <c r="A50" s="4" t="str">
        <f>'[1]Příchozí žádosti (form, VK)'!B49</f>
        <v>EIF 2011-47</v>
      </c>
      <c r="B50" s="4" t="str">
        <f>'[1]Příchozí žádosti (form, VK)'!D49</f>
        <v>SOZE – Sdružení občanů zabývajících se emigranty</v>
      </c>
      <c r="C50" s="4" t="str">
        <f>'[1]Příchozí žádosti (form, VK)'!F49</f>
        <v>Šiml - Šikovné implementace multikulturních lekcí</v>
      </c>
      <c r="D50" s="4">
        <f>'[1]Příchozí žádosti (form, VK)'!H49</f>
        <v>5</v>
      </c>
      <c r="E50" s="5">
        <f>'[1]Příchozí žádosti (form, VK)'!I49</f>
        <v>600000</v>
      </c>
      <c r="F50" s="5">
        <f>'[1]Příchozí žádosti (form, VK)'!J49</f>
        <v>200253</v>
      </c>
      <c r="G50" s="5">
        <f>'[1]Příchozí žádosti (form, VK)'!K49</f>
        <v>800253</v>
      </c>
      <c r="H50" s="6">
        <f t="shared" si="0"/>
        <v>0.7497628874868323</v>
      </c>
      <c r="I50" s="4" t="str">
        <f>IF('[1]Příchozí žádosti (form, VK)'!AB49="vyřazena","nesplněny","splněny")</f>
        <v>splněny</v>
      </c>
    </row>
    <row r="51" spans="1:9" ht="42.75">
      <c r="A51" s="4" t="str">
        <f>'[1]Příchozí žádosti (form, VK)'!B50</f>
        <v>EIF 2011-48</v>
      </c>
      <c r="B51" s="4" t="str">
        <f>'[1]Příchozí žádosti (form, VK)'!D50</f>
        <v>Armáda spásy v České republice</v>
      </c>
      <c r="C51" s="4" t="str">
        <f>'[1]Příchozí žádosti (form, VK)'!F50</f>
        <v>Podpora integrace cizinců komplexním přístupem k jejich potřebám</v>
      </c>
      <c r="D51" s="4">
        <f>'[1]Příchozí žádosti (form, VK)'!H50</f>
        <v>6</v>
      </c>
      <c r="E51" s="5">
        <f>'[1]Příchozí žádosti (form, VK)'!I50</f>
        <v>990000</v>
      </c>
      <c r="F51" s="5">
        <f>'[1]Příchozí žádosti (form, VK)'!J50</f>
        <v>331205</v>
      </c>
      <c r="G51" s="5">
        <f>'[1]Příchozí žádosti (form, VK)'!K50</f>
        <v>1321205</v>
      </c>
      <c r="H51" s="6">
        <f t="shared" si="0"/>
        <v>0.7493159653498133</v>
      </c>
      <c r="I51" s="4" t="str">
        <f>IF('[1]Příchozí žádosti (form, VK)'!AB50="vyřazena","nesplněny","splněny")</f>
        <v>splněny</v>
      </c>
    </row>
    <row r="52" spans="1:9" ht="42.75">
      <c r="A52" s="4" t="str">
        <f>'[1]Příchozí žádosti (form, VK)'!B51</f>
        <v>EIF 2011-49</v>
      </c>
      <c r="B52" s="4" t="str">
        <f>'[1]Příchozí žádosti (form, VK)'!D51</f>
        <v>www.euroinstitut.eu spol. s r.o.</v>
      </c>
      <c r="C52" s="4" t="str">
        <f>'[1]Příchozí žádosti (form, VK)'!F51</f>
        <v>Zřízení a provoz centra na podporu integrace cizinců v Královéhradeckém kraji</v>
      </c>
      <c r="D52" s="4">
        <f>'[1]Příchozí žádosti (form, VK)'!H51</f>
        <v>1</v>
      </c>
      <c r="E52" s="5">
        <f>'[1]Příchozí žádosti (form, VK)'!I51</f>
        <v>4800000</v>
      </c>
      <c r="F52" s="5">
        <f>'[1]Příchozí žádosti (form, VK)'!J51</f>
        <v>1609865.92</v>
      </c>
      <c r="G52" s="5">
        <f>'[1]Příchozí žádosti (form, VK)'!K51</f>
        <v>6409865.92</v>
      </c>
      <c r="H52" s="6">
        <f t="shared" si="0"/>
        <v>0.7488456170390535</v>
      </c>
      <c r="I52" s="4" t="str">
        <f>IF('[1]Příchozí žádosti (form, VK)'!AB51="vyřazena","nesplněny","splněny")</f>
        <v>splněny</v>
      </c>
    </row>
    <row r="53" spans="1:9" ht="57">
      <c r="A53" s="4" t="str">
        <f>'[1]Příchozí žádosti (form, VK)'!B52</f>
        <v>EIF 2011-50</v>
      </c>
      <c r="B53" s="4" t="str">
        <f>'[1]Příchozí žádosti (form, VK)'!D52</f>
        <v>META o.s. – Sdružení pro příležitosti mladých migrantů</v>
      </c>
      <c r="C53" s="4" t="str">
        <f>'[1]Příchozí žádosti (form, VK)'!F52</f>
        <v>Program na podporu pedagogických pracovníků při práci s žáky cizinci IV</v>
      </c>
      <c r="D53" s="4">
        <f>'[1]Příchozí žádosti (form, VK)'!H52</f>
        <v>5</v>
      </c>
      <c r="E53" s="5">
        <f>'[1]Příchozí žádosti (form, VK)'!I52</f>
        <v>2002000</v>
      </c>
      <c r="F53" s="5">
        <f>'[1]Příchozí žádosti (form, VK)'!J52</f>
        <v>668305.91</v>
      </c>
      <c r="G53" s="5">
        <f>'[1]Příchozí žádosti (form, VK)'!K52</f>
        <v>2670305.91</v>
      </c>
      <c r="H53" s="6">
        <f t="shared" si="0"/>
        <v>0.7497268356043896</v>
      </c>
      <c r="I53" s="4" t="str">
        <f>IF('[1]Příchozí žádosti (form, VK)'!AB52="vyřazena","nesplněny","splněny")</f>
        <v>splněny</v>
      </c>
    </row>
    <row r="54" spans="1:9" ht="57">
      <c r="A54" s="4" t="str">
        <f>'[1]Příchozí žádosti (form, VK)'!B53</f>
        <v>EIF 2011-51</v>
      </c>
      <c r="B54" s="4" t="str">
        <f>'[1]Příchozí žádosti (form, VK)'!D53</f>
        <v>META o.s. – Sdružení pro příležitosti mladých migrantů</v>
      </c>
      <c r="C54" s="4" t="str">
        <f>'[1]Příchozí žádosti (form, VK)'!F53</f>
        <v>Komplexní podpora migrantů v oblasti vzdělávání a pracovního uplatnění</v>
      </c>
      <c r="D54" s="4">
        <f>'[1]Příchozí žádosti (form, VK)'!H53</f>
        <v>6</v>
      </c>
      <c r="E54" s="5">
        <f>'[1]Příchozí žádosti (form, VK)'!I53</f>
        <v>1598000</v>
      </c>
      <c r="F54" s="5">
        <f>'[1]Příchozí žádosti (form, VK)'!J53</f>
        <v>533416.46</v>
      </c>
      <c r="G54" s="5">
        <f>'[1]Příchozí žádosti (form, VK)'!K53</f>
        <v>2131416.46</v>
      </c>
      <c r="H54" s="6">
        <f t="shared" si="0"/>
        <v>0.7497361637152788</v>
      </c>
      <c r="I54" s="4" t="str">
        <f>IF('[1]Příchozí žádosti (form, VK)'!AB53="vyřazena","nesplněny","splněny")</f>
        <v>splněny</v>
      </c>
    </row>
    <row r="55" spans="1:9" ht="57">
      <c r="A55" s="4" t="str">
        <f>'[1]Příchozí žádosti (form, VK)'!B54</f>
        <v>EIF 2011-52</v>
      </c>
      <c r="B55" s="4" t="str">
        <f>'[1]Příchozí žádosti (form, VK)'!D54</f>
        <v>META o.s. – Sdružení pro příležitosti mladých migrantů</v>
      </c>
      <c r="C55" s="4" t="str">
        <f>'[1]Příchozí žádosti (form, VK)'!F54</f>
        <v>Spolu, tedy lépe II</v>
      </c>
      <c r="D55" s="4">
        <f>'[1]Příchozí žádosti (form, VK)'!H54</f>
        <v>3</v>
      </c>
      <c r="E55" s="5">
        <f>'[1]Příchozí žádosti (form, VK)'!I54</f>
        <v>1093000</v>
      </c>
      <c r="F55" s="5">
        <f>'[1]Příchozí žádosti (form, VK)'!J54</f>
        <v>364866.44</v>
      </c>
      <c r="G55" s="5">
        <f>'[1]Příchozí žádosti (form, VK)'!K54</f>
        <v>1457866.44</v>
      </c>
      <c r="H55" s="6">
        <f t="shared" si="0"/>
        <v>0.7497257430522922</v>
      </c>
      <c r="I55" s="4" t="str">
        <f>IF('[1]Příchozí žádosti (form, VK)'!AB54="vyřazena","nesplněny","splněny")</f>
        <v>splněny</v>
      </c>
    </row>
  </sheetData>
  <mergeCells count="1">
    <mergeCell ref="A1:I1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Travnickova</dc:creator>
  <cp:keywords/>
  <dc:description/>
  <cp:lastModifiedBy>Skalova</cp:lastModifiedBy>
  <cp:lastPrinted>2011-12-20T09:32:15Z</cp:lastPrinted>
  <dcterms:created xsi:type="dcterms:W3CDTF">2011-12-20T08:38:19Z</dcterms:created>
  <dcterms:modified xsi:type="dcterms:W3CDTF">2011-12-20T09:33:03Z</dcterms:modified>
  <cp:category/>
  <cp:version/>
  <cp:contentType/>
  <cp:contentStatus/>
</cp:coreProperties>
</file>