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9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Celkem" sheetId="10" r:id="rId10"/>
  </sheets>
  <definedNames>
    <definedName name="_xlnm.Print_Area" localSheetId="9">'Celkem'!$A$1:$L$56</definedName>
  </definedNames>
  <calcPr fullCalcOnLoad="1"/>
</workbook>
</file>

<file path=xl/sharedStrings.xml><?xml version="1.0" encoding="utf-8"?>
<sst xmlns="http://schemas.openxmlformats.org/spreadsheetml/2006/main" count="129" uniqueCount="99">
  <si>
    <t>Obce</t>
  </si>
  <si>
    <t>Obce s rozšířenou působností</t>
  </si>
  <si>
    <t>Libina</t>
  </si>
  <si>
    <t>www.libina.cz</t>
  </si>
  <si>
    <t>Novosedlice</t>
  </si>
  <si>
    <t>www.novosedlice.cz</t>
  </si>
  <si>
    <t>Bílovec</t>
  </si>
  <si>
    <t>Informace o VS, elektronické služby</t>
  </si>
  <si>
    <t>Kritéria</t>
  </si>
  <si>
    <t>Celkový počet</t>
  </si>
  <si>
    <t>Celkový počet hodnocených</t>
  </si>
  <si>
    <t>Jméno porotce:</t>
  </si>
  <si>
    <t>Celkové hodnocení:</t>
  </si>
  <si>
    <t>Váha kritéria</t>
  </si>
  <si>
    <t>Pořadí</t>
  </si>
  <si>
    <t>průměrné umístění</t>
  </si>
  <si>
    <t>obdržené body</t>
  </si>
  <si>
    <t>Dění v obci, komunikace</t>
  </si>
  <si>
    <t>Celkem bodů</t>
  </si>
  <si>
    <t>Kamil Válek</t>
  </si>
  <si>
    <t>Radek Pavlíček</t>
  </si>
  <si>
    <t>Václav Sýkora</t>
  </si>
  <si>
    <t>Evžen Vaněk</t>
  </si>
  <si>
    <t>Chlumec</t>
  </si>
  <si>
    <t>Choteč</t>
  </si>
  <si>
    <t>Chuderov</t>
  </si>
  <si>
    <t>Jince</t>
  </si>
  <si>
    <t>Křtiny</t>
  </si>
  <si>
    <t>Mnetěš</t>
  </si>
  <si>
    <t>Modlany</t>
  </si>
  <si>
    <t>Nevřeň</t>
  </si>
  <si>
    <t>Ořechov</t>
  </si>
  <si>
    <t>Petrovice</t>
  </si>
  <si>
    <t>Rapotín</t>
  </si>
  <si>
    <t>Stěžery</t>
  </si>
  <si>
    <t>Zákolany</t>
  </si>
  <si>
    <t xml:space="preserve">www.mesto-chlumec.cz </t>
  </si>
  <si>
    <t>www.chotec.cz</t>
  </si>
  <si>
    <t>www.chuderov.cz</t>
  </si>
  <si>
    <t>www.jince.cz</t>
  </si>
  <si>
    <t>www.krtiny.cz</t>
  </si>
  <si>
    <t xml:space="preserve">www.mnetes.cz </t>
  </si>
  <si>
    <t>www.modlany.cz</t>
  </si>
  <si>
    <t>www.nevren.cz</t>
  </si>
  <si>
    <t xml:space="preserve">www.orechov-uh.cz </t>
  </si>
  <si>
    <t>www.oupetrovice.cz</t>
  </si>
  <si>
    <t>www.rapotin.cz</t>
  </si>
  <si>
    <t>www.stezery.cz</t>
  </si>
  <si>
    <t>www.zakolany.cz</t>
  </si>
  <si>
    <t>Obce s pověřeným obecním úřadem</t>
  </si>
  <si>
    <t>Duchcov</t>
  </si>
  <si>
    <t>Fulnek</t>
  </si>
  <si>
    <t>Mirotice</t>
  </si>
  <si>
    <t>Příbor</t>
  </si>
  <si>
    <t>tip redakce Adamov</t>
  </si>
  <si>
    <t>tip redakce Česká Kamenice</t>
  </si>
  <si>
    <t>tip redakce Jesenice</t>
  </si>
  <si>
    <t xml:space="preserve">www.duchcov.cz </t>
  </si>
  <si>
    <t xml:space="preserve">www.fulnek.cz </t>
  </si>
  <si>
    <t>www.mirotice.cz</t>
  </si>
  <si>
    <t xml:space="preserve">www.pribor.eu </t>
  </si>
  <si>
    <t>www.adamov.cz</t>
  </si>
  <si>
    <t>www.ceska-kamenice.cz</t>
  </si>
  <si>
    <t>www.oujesenice.cz</t>
  </si>
  <si>
    <t xml:space="preserve">Brno-Bohunice </t>
  </si>
  <si>
    <t>Kravaře</t>
  </si>
  <si>
    <t>Most</t>
  </si>
  <si>
    <t>Nymburk</t>
  </si>
  <si>
    <t>tip redakce Kaplice</t>
  </si>
  <si>
    <t>tip redakce Trutnov</t>
  </si>
  <si>
    <t>tip redakce Vimperk</t>
  </si>
  <si>
    <t xml:space="preserve">www.bilovec.cz </t>
  </si>
  <si>
    <t xml:space="preserve">www.brno-bohunice.cz </t>
  </si>
  <si>
    <t>www.kravare.cz</t>
  </si>
  <si>
    <t>www.mesto-most.cz</t>
  </si>
  <si>
    <t>www.mesto-nymburk.cz</t>
  </si>
  <si>
    <t>www.mestokaplice.cz</t>
  </si>
  <si>
    <t xml:space="preserve">www.trutnov.cz </t>
  </si>
  <si>
    <t>www.vimperk.cz</t>
  </si>
  <si>
    <t>Videa</t>
  </si>
  <si>
    <t>tip redakce Čížkov</t>
  </si>
  <si>
    <t>tip redakce Knínice u Boskovic</t>
  </si>
  <si>
    <t>tip redakce Šitbořice</t>
  </si>
  <si>
    <t>www.youtube.com/watch?v=IFtkggyYlkI&amp;feature=c4-overview&amp;list=UUI01_zfeUtUOmsWWMR5blrg</t>
  </si>
  <si>
    <t>www.chuderov.cz/chuderov-2-v-jednom-a-spadove-obce/d-1883</t>
  </si>
  <si>
    <t>www.modlany.cz/vismo/dokumenty2.asp?id=2262&amp;n=teplakova-zabava-zabrany-jsou-otrava&amp;p1=1849</t>
  </si>
  <si>
    <t>tv.mesto-most.cz/den-magistra-kelleyho/g-5343/id_obrazky=9606&amp;typ_sady=2</t>
  </si>
  <si>
    <t>www.obec-cizkov.cz/cs/zahradka/historie/jak-se-v-zahradce-hraly-karty/R92-A1161/</t>
  </si>
  <si>
    <t>www.youtube.com/watch?v=T6Cq1QbYZqE</t>
  </si>
  <si>
    <t>http://vimeo.com/43765803</t>
  </si>
  <si>
    <t>Webová adresa</t>
  </si>
  <si>
    <t>Jakub Ferschmann</t>
  </si>
  <si>
    <t>Karel Ferschmann</t>
  </si>
  <si>
    <t>František Kroutil</t>
  </si>
  <si>
    <t>Marek Přecechtěl</t>
  </si>
  <si>
    <t>Martin Strnad</t>
  </si>
  <si>
    <t>Technická stránka, přístupnost, nové trendy</t>
  </si>
  <si>
    <t>Grafika a přehlednost</t>
  </si>
  <si>
    <t>Originalita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</si>
</sst>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Symbol"/>
      <family val="1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theme="1"/>
      <name val="Symbol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medium"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3" fillId="34" borderId="0" xfId="52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left" indent="5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left" indent="5"/>
    </xf>
    <xf numFmtId="0" fontId="48" fillId="35" borderId="10" xfId="0" applyFont="1" applyFill="1" applyBorder="1" applyAlignment="1">
      <alignment horizontal="center"/>
    </xf>
    <xf numFmtId="0" fontId="29" fillId="35" borderId="0" xfId="0" applyFont="1" applyFill="1" applyAlignment="1">
      <alignment/>
    </xf>
    <xf numFmtId="0" fontId="49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9" fillId="35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9" fillId="35" borderId="0" xfId="0" applyFont="1" applyFill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9" fillId="35" borderId="17" xfId="0" applyFont="1" applyFill="1" applyBorder="1" applyAlignment="1">
      <alignment horizontal="center"/>
    </xf>
    <xf numFmtId="0" fontId="29" fillId="35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172" fontId="4" fillId="7" borderId="20" xfId="0" applyNumberFormat="1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172" fontId="4" fillId="7" borderId="22" xfId="0" applyNumberFormat="1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29" fillId="35" borderId="24" xfId="0" applyFont="1" applyFill="1" applyBorder="1" applyAlignment="1">
      <alignment horizontal="center"/>
    </xf>
    <xf numFmtId="0" fontId="29" fillId="35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9" fillId="35" borderId="26" xfId="0" applyFont="1" applyFill="1" applyBorder="1" applyAlignment="1">
      <alignment horizontal="center"/>
    </xf>
    <xf numFmtId="0" fontId="3" fillId="0" borderId="26" xfId="52" applyBorder="1" applyAlignment="1" applyProtection="1">
      <alignment horizontal="center"/>
      <protection/>
    </xf>
    <xf numFmtId="0" fontId="3" fillId="0" borderId="26" xfId="52" applyFill="1" applyBorder="1" applyAlignment="1" applyProtection="1">
      <alignment horizontal="center"/>
      <protection/>
    </xf>
    <xf numFmtId="0" fontId="49" fillId="35" borderId="27" xfId="0" applyFont="1" applyFill="1" applyBorder="1" applyAlignment="1">
      <alignment horizontal="center"/>
    </xf>
    <xf numFmtId="0" fontId="3" fillId="0" borderId="14" xfId="52" applyFill="1" applyBorder="1" applyAlignment="1" applyProtection="1">
      <alignment horizontal="center"/>
      <protection/>
    </xf>
    <xf numFmtId="0" fontId="48" fillId="35" borderId="27" xfId="0" applyFont="1" applyFill="1" applyBorder="1" applyAlignment="1">
      <alignment horizontal="center"/>
    </xf>
    <xf numFmtId="0" fontId="3" fillId="0" borderId="28" xfId="52" applyFill="1" applyBorder="1" applyAlignment="1" applyProtection="1">
      <alignment horizontal="center"/>
      <protection/>
    </xf>
    <xf numFmtId="0" fontId="3" fillId="0" borderId="29" xfId="52" applyBorder="1" applyAlignment="1" applyProtection="1">
      <alignment horizontal="center" wrapText="1"/>
      <protection/>
    </xf>
    <xf numFmtId="0" fontId="3" fillId="0" borderId="0" xfId="52" applyFill="1" applyBorder="1" applyAlignment="1" applyProtection="1">
      <alignment horizontal="center"/>
      <protection/>
    </xf>
    <xf numFmtId="0" fontId="3" fillId="34" borderId="0" xfId="52" applyFill="1" applyBorder="1" applyAlignment="1" applyProtection="1">
      <alignment horizontal="center"/>
      <protection/>
    </xf>
    <xf numFmtId="0" fontId="49" fillId="35" borderId="11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/>
    </xf>
    <xf numFmtId="0" fontId="5" fillId="3" borderId="34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10" borderId="34" xfId="0" applyFont="1" applyFill="1" applyBorder="1" applyAlignment="1">
      <alignment/>
    </xf>
    <xf numFmtId="0" fontId="5" fillId="10" borderId="35" xfId="0" applyFont="1" applyFill="1" applyBorder="1" applyAlignment="1">
      <alignment/>
    </xf>
    <xf numFmtId="0" fontId="5" fillId="10" borderId="37" xfId="0" applyFont="1" applyFill="1" applyBorder="1" applyAlignment="1">
      <alignment/>
    </xf>
    <xf numFmtId="0" fontId="44" fillId="3" borderId="33" xfId="0" applyFont="1" applyFill="1" applyBorder="1" applyAlignment="1">
      <alignment/>
    </xf>
    <xf numFmtId="0" fontId="44" fillId="3" borderId="34" xfId="0" applyFont="1" applyFill="1" applyBorder="1" applyAlignment="1">
      <alignment/>
    </xf>
    <xf numFmtId="0" fontId="44" fillId="10" borderId="34" xfId="0" applyFont="1" applyFill="1" applyBorder="1" applyAlignment="1">
      <alignment/>
    </xf>
    <xf numFmtId="0" fontId="44" fillId="10" borderId="35" xfId="0" applyFont="1" applyFill="1" applyBorder="1" applyAlignment="1">
      <alignment/>
    </xf>
    <xf numFmtId="0" fontId="49" fillId="35" borderId="11" xfId="0" applyFont="1" applyFill="1" applyBorder="1" applyAlignment="1">
      <alignment/>
    </xf>
    <xf numFmtId="0" fontId="48" fillId="35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15" xfId="52" applyFill="1" applyBorder="1" applyAlignment="1" applyProtection="1">
      <alignment horizontal="center"/>
      <protection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33" xfId="52" applyBorder="1" applyAlignment="1" applyProtection="1">
      <alignment horizontal="center"/>
      <protection/>
    </xf>
    <xf numFmtId="0" fontId="3" fillId="0" borderId="34" xfId="52" applyBorder="1" applyAlignment="1" applyProtection="1">
      <alignment horizontal="center"/>
      <protection/>
    </xf>
    <xf numFmtId="0" fontId="3" fillId="0" borderId="34" xfId="52" applyFill="1" applyBorder="1" applyAlignment="1" applyProtection="1">
      <alignment horizontal="center"/>
      <protection/>
    </xf>
    <xf numFmtId="0" fontId="3" fillId="0" borderId="35" xfId="52" applyBorder="1" applyAlignment="1" applyProtection="1">
      <alignment horizontal="center"/>
      <protection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3" fillId="0" borderId="33" xfId="52" applyFill="1" applyBorder="1" applyAlignment="1" applyProtection="1">
      <alignment horizontal="center"/>
      <protection/>
    </xf>
    <xf numFmtId="0" fontId="3" fillId="0" borderId="37" xfId="52" applyFill="1" applyBorder="1" applyAlignment="1" applyProtection="1">
      <alignment horizontal="center"/>
      <protection/>
    </xf>
    <xf numFmtId="0" fontId="3" fillId="0" borderId="33" xfId="52" applyBorder="1" applyAlignment="1" applyProtection="1">
      <alignment horizontal="center" wrapText="1"/>
      <protection/>
    </xf>
    <xf numFmtId="0" fontId="3" fillId="0" borderId="34" xfId="52" applyBorder="1" applyAlignment="1" applyProtection="1">
      <alignment horizontal="center" wrapText="1"/>
      <protection/>
    </xf>
    <xf numFmtId="0" fontId="3" fillId="0" borderId="35" xfId="52" applyBorder="1" applyAlignment="1" applyProtection="1">
      <alignment horizontal="center" wrapText="1"/>
      <protection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172" fontId="27" fillId="38" borderId="11" xfId="0" applyNumberFormat="1" applyFont="1" applyFill="1" applyBorder="1" applyAlignment="1">
      <alignment horizontal="center"/>
    </xf>
    <xf numFmtId="172" fontId="0" fillId="38" borderId="11" xfId="0" applyNumberFormat="1" applyFill="1" applyBorder="1" applyAlignment="1">
      <alignment horizontal="center"/>
    </xf>
    <xf numFmtId="0" fontId="28" fillId="38" borderId="11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172" fontId="4" fillId="7" borderId="19" xfId="0" applyNumberFormat="1" applyFont="1" applyFill="1" applyBorder="1" applyAlignment="1">
      <alignment horizontal="center"/>
    </xf>
    <xf numFmtId="172" fontId="4" fillId="7" borderId="21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3" fillId="0" borderId="47" xfId="52" applyBorder="1" applyAlignment="1" applyProtection="1">
      <alignment horizontal="center" wrapText="1"/>
      <protection/>
    </xf>
    <xf numFmtId="0" fontId="5" fillId="3" borderId="48" xfId="0" applyFont="1" applyFill="1" applyBorder="1" applyAlignment="1">
      <alignment/>
    </xf>
    <xf numFmtId="0" fontId="5" fillId="3" borderId="49" xfId="0" applyFont="1" applyFill="1" applyBorder="1" applyAlignment="1">
      <alignment/>
    </xf>
    <xf numFmtId="0" fontId="5" fillId="3" borderId="50" xfId="0" applyFont="1" applyFill="1" applyBorder="1" applyAlignment="1">
      <alignment/>
    </xf>
    <xf numFmtId="0" fontId="49" fillId="35" borderId="49" xfId="0" applyFont="1" applyFill="1" applyBorder="1" applyAlignment="1">
      <alignment/>
    </xf>
    <xf numFmtId="0" fontId="5" fillId="10" borderId="49" xfId="0" applyFont="1" applyFill="1" applyBorder="1" applyAlignment="1">
      <alignment/>
    </xf>
    <xf numFmtId="0" fontId="5" fillId="10" borderId="50" xfId="0" applyFont="1" applyFill="1" applyBorder="1" applyAlignment="1">
      <alignment/>
    </xf>
    <xf numFmtId="0" fontId="5" fillId="3" borderId="48" xfId="0" applyFont="1" applyFill="1" applyBorder="1" applyAlignment="1">
      <alignment/>
    </xf>
    <xf numFmtId="0" fontId="5" fillId="10" borderId="51" xfId="0" applyFont="1" applyFill="1" applyBorder="1" applyAlignment="1">
      <alignment/>
    </xf>
    <xf numFmtId="0" fontId="3" fillId="0" borderId="52" xfId="52" applyBorder="1" applyAlignment="1" applyProtection="1">
      <alignment horizontal="center"/>
      <protection/>
    </xf>
    <xf numFmtId="0" fontId="44" fillId="3" borderId="53" xfId="0" applyFont="1" applyFill="1" applyBorder="1" applyAlignment="1">
      <alignment/>
    </xf>
    <xf numFmtId="0" fontId="44" fillId="10" borderId="53" xfId="0" applyFont="1" applyFill="1" applyBorder="1" applyAlignment="1">
      <alignment/>
    </xf>
    <xf numFmtId="0" fontId="44" fillId="10" borderId="54" xfId="0" applyFont="1" applyFill="1" applyBorder="1" applyAlignment="1">
      <alignment/>
    </xf>
    <xf numFmtId="0" fontId="49" fillId="35" borderId="55" xfId="0" applyFont="1" applyFill="1" applyBorder="1" applyAlignment="1">
      <alignment/>
    </xf>
    <xf numFmtId="172" fontId="4" fillId="7" borderId="52" xfId="0" applyNumberFormat="1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9" fillId="35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49" fillId="35" borderId="59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0" xfId="0" applyAlignment="1">
      <alignment/>
    </xf>
    <xf numFmtId="0" fontId="0" fillId="0" borderId="68" xfId="0" applyBorder="1" applyAlignment="1">
      <alignment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8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59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71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29" fillId="35" borderId="17" xfId="0" applyFont="1" applyFill="1" applyBorder="1" applyAlignment="1">
      <alignment horizontal="center"/>
    </xf>
    <xf numFmtId="172" fontId="4" fillId="7" borderId="71" xfId="0" applyNumberFormat="1" applyFont="1" applyFill="1" applyBorder="1" applyAlignment="1">
      <alignment horizontal="center"/>
    </xf>
    <xf numFmtId="172" fontId="4" fillId="7" borderId="75" xfId="0" applyNumberFormat="1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172" fontId="4" fillId="7" borderId="78" xfId="0" applyNumberFormat="1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172" fontId="4" fillId="7" borderId="81" xfId="0" applyNumberFormat="1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-chlumec.cz/" TargetMode="External" /><Relationship Id="rId2" Type="http://schemas.openxmlformats.org/officeDocument/2006/relationships/hyperlink" Target="http://www.krtiny.cz/" TargetMode="External" /><Relationship Id="rId3" Type="http://schemas.openxmlformats.org/officeDocument/2006/relationships/hyperlink" Target="http://www.nevren.cz/" TargetMode="External" /><Relationship Id="rId4" Type="http://schemas.openxmlformats.org/officeDocument/2006/relationships/hyperlink" Target="http://www.chotec.cz/" TargetMode="External" /><Relationship Id="rId5" Type="http://schemas.openxmlformats.org/officeDocument/2006/relationships/hyperlink" Target="http://www.zakolany.cz/" TargetMode="External" /><Relationship Id="rId6" Type="http://schemas.openxmlformats.org/officeDocument/2006/relationships/hyperlink" Target="http://www.jince.cz/" TargetMode="External" /><Relationship Id="rId7" Type="http://schemas.openxmlformats.org/officeDocument/2006/relationships/hyperlink" Target="http://www.novosedlice.cz/" TargetMode="External" /><Relationship Id="rId8" Type="http://schemas.openxmlformats.org/officeDocument/2006/relationships/hyperlink" Target="http://www.orechov-uh.cz/" TargetMode="External" /><Relationship Id="rId9" Type="http://schemas.openxmlformats.org/officeDocument/2006/relationships/hyperlink" Target="http://www.oupetrovice.cz/" TargetMode="External" /><Relationship Id="rId10" Type="http://schemas.openxmlformats.org/officeDocument/2006/relationships/hyperlink" Target="http://www.rapotin.cz/" TargetMode="External" /><Relationship Id="rId11" Type="http://schemas.openxmlformats.org/officeDocument/2006/relationships/hyperlink" Target="http://www.stezery.cz/" TargetMode="External" /><Relationship Id="rId12" Type="http://schemas.openxmlformats.org/officeDocument/2006/relationships/hyperlink" Target="http://www.mnetes.cz/" TargetMode="External" /><Relationship Id="rId13" Type="http://schemas.openxmlformats.org/officeDocument/2006/relationships/hyperlink" Target="http://www.modlany.cz/" TargetMode="External" /><Relationship Id="rId14" Type="http://schemas.openxmlformats.org/officeDocument/2006/relationships/hyperlink" Target="http://www.chuderov.cz/" TargetMode="External" /><Relationship Id="rId15" Type="http://schemas.openxmlformats.org/officeDocument/2006/relationships/hyperlink" Target="http://www.libina.cz/" TargetMode="External" /><Relationship Id="rId16" Type="http://schemas.openxmlformats.org/officeDocument/2006/relationships/hyperlink" Target="http://www.mirotice.cz/" TargetMode="External" /><Relationship Id="rId17" Type="http://schemas.openxmlformats.org/officeDocument/2006/relationships/hyperlink" Target="http://www.duchcov.cz/" TargetMode="External" /><Relationship Id="rId18" Type="http://schemas.openxmlformats.org/officeDocument/2006/relationships/hyperlink" Target="http://www.fulnek.cz/" TargetMode="External" /><Relationship Id="rId19" Type="http://schemas.openxmlformats.org/officeDocument/2006/relationships/hyperlink" Target="http://www.pribor.eu/" TargetMode="External" /><Relationship Id="rId20" Type="http://schemas.openxmlformats.org/officeDocument/2006/relationships/hyperlink" Target="http://www.adamov.cz/" TargetMode="External" /><Relationship Id="rId21" Type="http://schemas.openxmlformats.org/officeDocument/2006/relationships/hyperlink" Target="http://www.oujesenice.cz/" TargetMode="External" /><Relationship Id="rId22" Type="http://schemas.openxmlformats.org/officeDocument/2006/relationships/hyperlink" Target="http://www.ceska-kamenice.cz/" TargetMode="External" /><Relationship Id="rId23" Type="http://schemas.openxmlformats.org/officeDocument/2006/relationships/hyperlink" Target="http://www.mesto-most.cz/" TargetMode="External" /><Relationship Id="rId24" Type="http://schemas.openxmlformats.org/officeDocument/2006/relationships/hyperlink" Target="http://www.kravare.cz/" TargetMode="External" /><Relationship Id="rId25" Type="http://schemas.openxmlformats.org/officeDocument/2006/relationships/hyperlink" Target="http://www.bilovec.cz/" TargetMode="External" /><Relationship Id="rId26" Type="http://schemas.openxmlformats.org/officeDocument/2006/relationships/hyperlink" Target="http://www.mesto-nymburk.cz/" TargetMode="External" /><Relationship Id="rId27" Type="http://schemas.openxmlformats.org/officeDocument/2006/relationships/hyperlink" Target="http://www.vimperk.cz/" TargetMode="External" /><Relationship Id="rId28" Type="http://schemas.openxmlformats.org/officeDocument/2006/relationships/hyperlink" Target="http://www.mestokaplice.cz/" TargetMode="External" /><Relationship Id="rId29" Type="http://schemas.openxmlformats.org/officeDocument/2006/relationships/hyperlink" Target="http://www.trutnov.cz/" TargetMode="External" /><Relationship Id="rId30" Type="http://schemas.openxmlformats.org/officeDocument/2006/relationships/hyperlink" Target="http://www.brno-bohunice.cz/" TargetMode="External" /><Relationship Id="rId31" Type="http://schemas.openxmlformats.org/officeDocument/2006/relationships/hyperlink" Target="http://www.youtube.com/watch?v=IFtkggyYlkI&amp;feature=c4-overview&amp;list=UUI01_zfeUtUOmsWWMR5blrg" TargetMode="External" /><Relationship Id="rId32" Type="http://schemas.openxmlformats.org/officeDocument/2006/relationships/hyperlink" Target="http://tv.mesto-most.cz/den-magistra-kelleyho/g-5343/id_obrazky=9606&amp;typ_sady=2" TargetMode="External" /><Relationship Id="rId33" Type="http://schemas.openxmlformats.org/officeDocument/2006/relationships/hyperlink" Target="http://www.youtube.com/watch?v=T6Cq1QbYZqE" TargetMode="External" /><Relationship Id="rId34" Type="http://schemas.openxmlformats.org/officeDocument/2006/relationships/hyperlink" Target="http://www.modlany.cz/vismo/dokumenty2.asp?id=2262&amp;n=teplakova-zabava-zabrany-jsou-otrava&amp;p1=1849" TargetMode="External" /><Relationship Id="rId35" Type="http://schemas.openxmlformats.org/officeDocument/2006/relationships/hyperlink" Target="http://www.chuderov.cz/chuderov-2-v-jednom-a-spadove-obce/d-1883" TargetMode="External" /><Relationship Id="rId36" Type="http://schemas.openxmlformats.org/officeDocument/2006/relationships/hyperlink" Target="http://www.obec-cizkov.cz/cs/zahradka/historie/jak-se-v-zahradce-hraly-karty/R92-A1161/" TargetMode="External" /><Relationship Id="rId37" Type="http://schemas.openxmlformats.org/officeDocument/2006/relationships/hyperlink" Target="http://vimeo.com/43765803" TargetMode="External" /><Relationship Id="rId3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-chlumec.cz/" TargetMode="External" /><Relationship Id="rId2" Type="http://schemas.openxmlformats.org/officeDocument/2006/relationships/hyperlink" Target="http://www.krtiny.cz/" TargetMode="External" /><Relationship Id="rId3" Type="http://schemas.openxmlformats.org/officeDocument/2006/relationships/hyperlink" Target="http://www.nevren.cz/" TargetMode="External" /><Relationship Id="rId4" Type="http://schemas.openxmlformats.org/officeDocument/2006/relationships/hyperlink" Target="http://www.chotec.cz/" TargetMode="External" /><Relationship Id="rId5" Type="http://schemas.openxmlformats.org/officeDocument/2006/relationships/hyperlink" Target="http://www.zakolany.cz/" TargetMode="External" /><Relationship Id="rId6" Type="http://schemas.openxmlformats.org/officeDocument/2006/relationships/hyperlink" Target="http://www.jince.cz/" TargetMode="External" /><Relationship Id="rId7" Type="http://schemas.openxmlformats.org/officeDocument/2006/relationships/hyperlink" Target="http://www.novosedlice.cz/" TargetMode="External" /><Relationship Id="rId8" Type="http://schemas.openxmlformats.org/officeDocument/2006/relationships/hyperlink" Target="http://www.orechov-uh.cz/" TargetMode="External" /><Relationship Id="rId9" Type="http://schemas.openxmlformats.org/officeDocument/2006/relationships/hyperlink" Target="http://www.oupetrovice.cz/" TargetMode="External" /><Relationship Id="rId10" Type="http://schemas.openxmlformats.org/officeDocument/2006/relationships/hyperlink" Target="http://www.rapotin.cz/" TargetMode="External" /><Relationship Id="rId11" Type="http://schemas.openxmlformats.org/officeDocument/2006/relationships/hyperlink" Target="http://www.stezery.cz/" TargetMode="External" /><Relationship Id="rId12" Type="http://schemas.openxmlformats.org/officeDocument/2006/relationships/hyperlink" Target="http://www.mnetes.cz/" TargetMode="External" /><Relationship Id="rId13" Type="http://schemas.openxmlformats.org/officeDocument/2006/relationships/hyperlink" Target="http://www.modlany.cz/" TargetMode="External" /><Relationship Id="rId14" Type="http://schemas.openxmlformats.org/officeDocument/2006/relationships/hyperlink" Target="http://www.chuderov.cz/" TargetMode="External" /><Relationship Id="rId15" Type="http://schemas.openxmlformats.org/officeDocument/2006/relationships/hyperlink" Target="http://www.libina.cz/" TargetMode="External" /><Relationship Id="rId16" Type="http://schemas.openxmlformats.org/officeDocument/2006/relationships/hyperlink" Target="http://www.mirotice.cz/" TargetMode="External" /><Relationship Id="rId17" Type="http://schemas.openxmlformats.org/officeDocument/2006/relationships/hyperlink" Target="http://www.duchcov.cz/" TargetMode="External" /><Relationship Id="rId18" Type="http://schemas.openxmlformats.org/officeDocument/2006/relationships/hyperlink" Target="http://www.fulnek.cz/" TargetMode="External" /><Relationship Id="rId19" Type="http://schemas.openxmlformats.org/officeDocument/2006/relationships/hyperlink" Target="http://www.pribor.eu/" TargetMode="External" /><Relationship Id="rId20" Type="http://schemas.openxmlformats.org/officeDocument/2006/relationships/hyperlink" Target="http://www.adamov.cz/" TargetMode="External" /><Relationship Id="rId21" Type="http://schemas.openxmlformats.org/officeDocument/2006/relationships/hyperlink" Target="http://www.oujesenice.cz/" TargetMode="External" /><Relationship Id="rId22" Type="http://schemas.openxmlformats.org/officeDocument/2006/relationships/hyperlink" Target="http://www.ceska-kamenice.cz/" TargetMode="External" /><Relationship Id="rId23" Type="http://schemas.openxmlformats.org/officeDocument/2006/relationships/hyperlink" Target="http://www.mesto-most.cz/" TargetMode="External" /><Relationship Id="rId24" Type="http://schemas.openxmlformats.org/officeDocument/2006/relationships/hyperlink" Target="http://www.kravare.cz/" TargetMode="External" /><Relationship Id="rId25" Type="http://schemas.openxmlformats.org/officeDocument/2006/relationships/hyperlink" Target="http://www.bilovec.cz/" TargetMode="External" /><Relationship Id="rId26" Type="http://schemas.openxmlformats.org/officeDocument/2006/relationships/hyperlink" Target="http://www.mesto-nymburk.cz/" TargetMode="External" /><Relationship Id="rId27" Type="http://schemas.openxmlformats.org/officeDocument/2006/relationships/hyperlink" Target="http://www.vimperk.cz/" TargetMode="External" /><Relationship Id="rId28" Type="http://schemas.openxmlformats.org/officeDocument/2006/relationships/hyperlink" Target="http://www.mestokaplice.cz/" TargetMode="External" /><Relationship Id="rId29" Type="http://schemas.openxmlformats.org/officeDocument/2006/relationships/hyperlink" Target="http://www.trutnov.cz/" TargetMode="External" /><Relationship Id="rId30" Type="http://schemas.openxmlformats.org/officeDocument/2006/relationships/hyperlink" Target="http://www.brno-bohunice.cz/" TargetMode="External" /><Relationship Id="rId31" Type="http://schemas.openxmlformats.org/officeDocument/2006/relationships/hyperlink" Target="http://www.youtube.com/watch?v=IFtkggyYlkI&amp;feature=c4-overview&amp;list=UUI01_zfeUtUOmsWWMR5blrg" TargetMode="External" /><Relationship Id="rId32" Type="http://schemas.openxmlformats.org/officeDocument/2006/relationships/hyperlink" Target="http://tv.mesto-most.cz/den-magistra-kelleyho/g-5343/id_obrazky=9606&amp;typ_sady=2" TargetMode="External" /><Relationship Id="rId33" Type="http://schemas.openxmlformats.org/officeDocument/2006/relationships/hyperlink" Target="http://www.youtube.com/watch?v=T6Cq1QbYZqE" TargetMode="External" /><Relationship Id="rId34" Type="http://schemas.openxmlformats.org/officeDocument/2006/relationships/hyperlink" Target="http://www.modlany.cz/vismo/dokumenty2.asp?id=2262&amp;n=teplakova-zabava-zabrany-jsou-otrava&amp;p1=1849" TargetMode="External" /><Relationship Id="rId35" Type="http://schemas.openxmlformats.org/officeDocument/2006/relationships/hyperlink" Target="http://www.chuderov.cz/chuderov-2-v-jednom-a-spadove-obce/d-1883" TargetMode="External" /><Relationship Id="rId36" Type="http://schemas.openxmlformats.org/officeDocument/2006/relationships/hyperlink" Target="http://www.obec-cizkov.cz/cs/zahradka/historie/jak-se-v-zahradce-hraly-karty/R92-A1161/" TargetMode="External" /><Relationship Id="rId37" Type="http://schemas.openxmlformats.org/officeDocument/2006/relationships/hyperlink" Target="http://vimeo.com/43765803" TargetMode="External" /><Relationship Id="rId38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-chlumec.cz/" TargetMode="External" /><Relationship Id="rId2" Type="http://schemas.openxmlformats.org/officeDocument/2006/relationships/hyperlink" Target="http://www.krtiny.cz/" TargetMode="External" /><Relationship Id="rId3" Type="http://schemas.openxmlformats.org/officeDocument/2006/relationships/hyperlink" Target="http://www.nevren.cz/" TargetMode="External" /><Relationship Id="rId4" Type="http://schemas.openxmlformats.org/officeDocument/2006/relationships/hyperlink" Target="http://www.chotec.cz/" TargetMode="External" /><Relationship Id="rId5" Type="http://schemas.openxmlformats.org/officeDocument/2006/relationships/hyperlink" Target="http://www.zakolany.cz/" TargetMode="External" /><Relationship Id="rId6" Type="http://schemas.openxmlformats.org/officeDocument/2006/relationships/hyperlink" Target="http://www.jince.cz/" TargetMode="External" /><Relationship Id="rId7" Type="http://schemas.openxmlformats.org/officeDocument/2006/relationships/hyperlink" Target="http://www.novosedlice.cz/" TargetMode="External" /><Relationship Id="rId8" Type="http://schemas.openxmlformats.org/officeDocument/2006/relationships/hyperlink" Target="http://www.orechov-uh.cz/" TargetMode="External" /><Relationship Id="rId9" Type="http://schemas.openxmlformats.org/officeDocument/2006/relationships/hyperlink" Target="http://www.oupetrovice.cz/" TargetMode="External" /><Relationship Id="rId10" Type="http://schemas.openxmlformats.org/officeDocument/2006/relationships/hyperlink" Target="http://www.rapotin.cz/" TargetMode="External" /><Relationship Id="rId11" Type="http://schemas.openxmlformats.org/officeDocument/2006/relationships/hyperlink" Target="http://www.stezery.cz/" TargetMode="External" /><Relationship Id="rId12" Type="http://schemas.openxmlformats.org/officeDocument/2006/relationships/hyperlink" Target="http://www.mnetes.cz/" TargetMode="External" /><Relationship Id="rId13" Type="http://schemas.openxmlformats.org/officeDocument/2006/relationships/hyperlink" Target="http://www.modlany.cz/" TargetMode="External" /><Relationship Id="rId14" Type="http://schemas.openxmlformats.org/officeDocument/2006/relationships/hyperlink" Target="http://www.chuderov.cz/" TargetMode="External" /><Relationship Id="rId15" Type="http://schemas.openxmlformats.org/officeDocument/2006/relationships/hyperlink" Target="http://www.libina.cz/" TargetMode="External" /><Relationship Id="rId16" Type="http://schemas.openxmlformats.org/officeDocument/2006/relationships/hyperlink" Target="http://www.mirotice.cz/" TargetMode="External" /><Relationship Id="rId17" Type="http://schemas.openxmlformats.org/officeDocument/2006/relationships/hyperlink" Target="http://www.duchcov.cz/" TargetMode="External" /><Relationship Id="rId18" Type="http://schemas.openxmlformats.org/officeDocument/2006/relationships/hyperlink" Target="http://www.fulnek.cz/" TargetMode="External" /><Relationship Id="rId19" Type="http://schemas.openxmlformats.org/officeDocument/2006/relationships/hyperlink" Target="http://www.pribor.eu/" TargetMode="External" /><Relationship Id="rId20" Type="http://schemas.openxmlformats.org/officeDocument/2006/relationships/hyperlink" Target="http://www.adamov.cz/" TargetMode="External" /><Relationship Id="rId21" Type="http://schemas.openxmlformats.org/officeDocument/2006/relationships/hyperlink" Target="http://www.oujesenice.cz/" TargetMode="External" /><Relationship Id="rId22" Type="http://schemas.openxmlformats.org/officeDocument/2006/relationships/hyperlink" Target="http://www.ceska-kamenice.cz/" TargetMode="External" /><Relationship Id="rId23" Type="http://schemas.openxmlformats.org/officeDocument/2006/relationships/hyperlink" Target="http://www.mesto-most.cz/" TargetMode="External" /><Relationship Id="rId24" Type="http://schemas.openxmlformats.org/officeDocument/2006/relationships/hyperlink" Target="http://www.kravare.cz/" TargetMode="External" /><Relationship Id="rId25" Type="http://schemas.openxmlformats.org/officeDocument/2006/relationships/hyperlink" Target="http://www.bilovec.cz/" TargetMode="External" /><Relationship Id="rId26" Type="http://schemas.openxmlformats.org/officeDocument/2006/relationships/hyperlink" Target="http://www.mesto-nymburk.cz/" TargetMode="External" /><Relationship Id="rId27" Type="http://schemas.openxmlformats.org/officeDocument/2006/relationships/hyperlink" Target="http://www.vimperk.cz/" TargetMode="External" /><Relationship Id="rId28" Type="http://schemas.openxmlformats.org/officeDocument/2006/relationships/hyperlink" Target="http://www.mestokaplice.cz/" TargetMode="External" /><Relationship Id="rId29" Type="http://schemas.openxmlformats.org/officeDocument/2006/relationships/hyperlink" Target="http://www.trutnov.cz/" TargetMode="External" /><Relationship Id="rId30" Type="http://schemas.openxmlformats.org/officeDocument/2006/relationships/hyperlink" Target="http://www.brno-bohunice.cz/" TargetMode="External" /><Relationship Id="rId31" Type="http://schemas.openxmlformats.org/officeDocument/2006/relationships/hyperlink" Target="http://www.youtube.com/watch?v=IFtkggyYlkI&amp;feature=c4-overview&amp;list=UUI01_zfeUtUOmsWWMR5blrg" TargetMode="External" /><Relationship Id="rId32" Type="http://schemas.openxmlformats.org/officeDocument/2006/relationships/hyperlink" Target="http://tv.mesto-most.cz/den-magistra-kelleyho/g-5343/id_obrazky=9606&amp;typ_sady=2" TargetMode="External" /><Relationship Id="rId33" Type="http://schemas.openxmlformats.org/officeDocument/2006/relationships/hyperlink" Target="http://www.youtube.com/watch?v=T6Cq1QbYZqE" TargetMode="External" /><Relationship Id="rId34" Type="http://schemas.openxmlformats.org/officeDocument/2006/relationships/hyperlink" Target="http://www.modlany.cz/vismo/dokumenty2.asp?id=2262&amp;n=teplakova-zabava-zabrany-jsou-otrava&amp;p1=1849" TargetMode="External" /><Relationship Id="rId35" Type="http://schemas.openxmlformats.org/officeDocument/2006/relationships/hyperlink" Target="http://www.chuderov.cz/chuderov-2-v-jednom-a-spadove-obce/d-1883" TargetMode="External" /><Relationship Id="rId36" Type="http://schemas.openxmlformats.org/officeDocument/2006/relationships/hyperlink" Target="http://www.obec-cizkov.cz/cs/zahradka/historie/jak-se-v-zahradce-hraly-karty/R92-A1161/" TargetMode="External" /><Relationship Id="rId37" Type="http://schemas.openxmlformats.org/officeDocument/2006/relationships/hyperlink" Target="http://vimeo.com/4376580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-chlumec.cz/" TargetMode="External" /><Relationship Id="rId2" Type="http://schemas.openxmlformats.org/officeDocument/2006/relationships/hyperlink" Target="http://www.krtiny.cz/" TargetMode="External" /><Relationship Id="rId3" Type="http://schemas.openxmlformats.org/officeDocument/2006/relationships/hyperlink" Target="http://www.nevren.cz/" TargetMode="External" /><Relationship Id="rId4" Type="http://schemas.openxmlformats.org/officeDocument/2006/relationships/hyperlink" Target="http://www.chotec.cz/" TargetMode="External" /><Relationship Id="rId5" Type="http://schemas.openxmlformats.org/officeDocument/2006/relationships/hyperlink" Target="http://www.zakolany.cz/" TargetMode="External" /><Relationship Id="rId6" Type="http://schemas.openxmlformats.org/officeDocument/2006/relationships/hyperlink" Target="http://www.jince.cz/" TargetMode="External" /><Relationship Id="rId7" Type="http://schemas.openxmlformats.org/officeDocument/2006/relationships/hyperlink" Target="http://www.novosedlice.cz/" TargetMode="External" /><Relationship Id="rId8" Type="http://schemas.openxmlformats.org/officeDocument/2006/relationships/hyperlink" Target="http://www.orechov-uh.cz/" TargetMode="External" /><Relationship Id="rId9" Type="http://schemas.openxmlformats.org/officeDocument/2006/relationships/hyperlink" Target="http://www.oupetrovice.cz/" TargetMode="External" /><Relationship Id="rId10" Type="http://schemas.openxmlformats.org/officeDocument/2006/relationships/hyperlink" Target="http://www.rapotin.cz/" TargetMode="External" /><Relationship Id="rId11" Type="http://schemas.openxmlformats.org/officeDocument/2006/relationships/hyperlink" Target="http://www.stezery.cz/" TargetMode="External" /><Relationship Id="rId12" Type="http://schemas.openxmlformats.org/officeDocument/2006/relationships/hyperlink" Target="http://www.mnetes.cz/" TargetMode="External" /><Relationship Id="rId13" Type="http://schemas.openxmlformats.org/officeDocument/2006/relationships/hyperlink" Target="http://www.modlany.cz/" TargetMode="External" /><Relationship Id="rId14" Type="http://schemas.openxmlformats.org/officeDocument/2006/relationships/hyperlink" Target="http://www.chuderov.cz/" TargetMode="External" /><Relationship Id="rId15" Type="http://schemas.openxmlformats.org/officeDocument/2006/relationships/hyperlink" Target="http://www.libina.cz/" TargetMode="External" /><Relationship Id="rId16" Type="http://schemas.openxmlformats.org/officeDocument/2006/relationships/hyperlink" Target="http://www.mirotice.cz/" TargetMode="External" /><Relationship Id="rId17" Type="http://schemas.openxmlformats.org/officeDocument/2006/relationships/hyperlink" Target="http://www.duchcov.cz/" TargetMode="External" /><Relationship Id="rId18" Type="http://schemas.openxmlformats.org/officeDocument/2006/relationships/hyperlink" Target="http://www.fulnek.cz/" TargetMode="External" /><Relationship Id="rId19" Type="http://schemas.openxmlformats.org/officeDocument/2006/relationships/hyperlink" Target="http://www.pribor.eu/" TargetMode="External" /><Relationship Id="rId20" Type="http://schemas.openxmlformats.org/officeDocument/2006/relationships/hyperlink" Target="http://www.adamov.cz/" TargetMode="External" /><Relationship Id="rId21" Type="http://schemas.openxmlformats.org/officeDocument/2006/relationships/hyperlink" Target="http://www.oujesenice.cz/" TargetMode="External" /><Relationship Id="rId22" Type="http://schemas.openxmlformats.org/officeDocument/2006/relationships/hyperlink" Target="http://www.ceska-kamenice.cz/" TargetMode="External" /><Relationship Id="rId23" Type="http://schemas.openxmlformats.org/officeDocument/2006/relationships/hyperlink" Target="http://www.mesto-most.cz/" TargetMode="External" /><Relationship Id="rId24" Type="http://schemas.openxmlformats.org/officeDocument/2006/relationships/hyperlink" Target="http://www.kravare.cz/" TargetMode="External" /><Relationship Id="rId25" Type="http://schemas.openxmlformats.org/officeDocument/2006/relationships/hyperlink" Target="http://www.bilovec.cz/" TargetMode="External" /><Relationship Id="rId26" Type="http://schemas.openxmlformats.org/officeDocument/2006/relationships/hyperlink" Target="http://www.mesto-nymburk.cz/" TargetMode="External" /><Relationship Id="rId27" Type="http://schemas.openxmlformats.org/officeDocument/2006/relationships/hyperlink" Target="http://www.vimperk.cz/" TargetMode="External" /><Relationship Id="rId28" Type="http://schemas.openxmlformats.org/officeDocument/2006/relationships/hyperlink" Target="http://www.mestokaplice.cz/" TargetMode="External" /><Relationship Id="rId29" Type="http://schemas.openxmlformats.org/officeDocument/2006/relationships/hyperlink" Target="http://www.trutnov.cz/" TargetMode="External" /><Relationship Id="rId30" Type="http://schemas.openxmlformats.org/officeDocument/2006/relationships/hyperlink" Target="http://www.brno-bohunice.cz/" TargetMode="External" /><Relationship Id="rId31" Type="http://schemas.openxmlformats.org/officeDocument/2006/relationships/hyperlink" Target="http://www.youtube.com/watch?v=IFtkggyYlkI&amp;feature=c4-overview&amp;list=UUI01_zfeUtUOmsWWMR5blrg" TargetMode="External" /><Relationship Id="rId32" Type="http://schemas.openxmlformats.org/officeDocument/2006/relationships/hyperlink" Target="http://tv.mesto-most.cz/den-magistra-kelleyho/g-5343/id_obrazky=9606&amp;typ_sady=2" TargetMode="External" /><Relationship Id="rId33" Type="http://schemas.openxmlformats.org/officeDocument/2006/relationships/hyperlink" Target="http://www.youtube.com/watch?v=T6Cq1QbYZqE" TargetMode="External" /><Relationship Id="rId34" Type="http://schemas.openxmlformats.org/officeDocument/2006/relationships/hyperlink" Target="http://www.modlany.cz/vismo/dokumenty2.asp?id=2262&amp;n=teplakova-zabava-zabrany-jsou-otrava&amp;p1=1849" TargetMode="External" /><Relationship Id="rId35" Type="http://schemas.openxmlformats.org/officeDocument/2006/relationships/hyperlink" Target="http://www.chuderov.cz/chuderov-2-v-jednom-a-spadove-obce/d-1883" TargetMode="External" /><Relationship Id="rId36" Type="http://schemas.openxmlformats.org/officeDocument/2006/relationships/hyperlink" Target="http://www.obec-cizkov.cz/cs/zahradka/historie/jak-se-v-zahradce-hraly-karty/R92-A1161/" TargetMode="External" /><Relationship Id="rId37" Type="http://schemas.openxmlformats.org/officeDocument/2006/relationships/hyperlink" Target="http://vimeo.com/4376580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-chlumec.cz/" TargetMode="External" /><Relationship Id="rId2" Type="http://schemas.openxmlformats.org/officeDocument/2006/relationships/hyperlink" Target="http://www.krtiny.cz/" TargetMode="External" /><Relationship Id="rId3" Type="http://schemas.openxmlformats.org/officeDocument/2006/relationships/hyperlink" Target="http://www.nevren.cz/" TargetMode="External" /><Relationship Id="rId4" Type="http://schemas.openxmlformats.org/officeDocument/2006/relationships/hyperlink" Target="http://www.chotec.cz/" TargetMode="External" /><Relationship Id="rId5" Type="http://schemas.openxmlformats.org/officeDocument/2006/relationships/hyperlink" Target="http://www.zakolany.cz/" TargetMode="External" /><Relationship Id="rId6" Type="http://schemas.openxmlformats.org/officeDocument/2006/relationships/hyperlink" Target="http://www.jince.cz/" TargetMode="External" /><Relationship Id="rId7" Type="http://schemas.openxmlformats.org/officeDocument/2006/relationships/hyperlink" Target="http://www.novosedlice.cz/" TargetMode="External" /><Relationship Id="rId8" Type="http://schemas.openxmlformats.org/officeDocument/2006/relationships/hyperlink" Target="http://www.orechov-uh.cz/" TargetMode="External" /><Relationship Id="rId9" Type="http://schemas.openxmlformats.org/officeDocument/2006/relationships/hyperlink" Target="http://www.oupetrovice.cz/" TargetMode="External" /><Relationship Id="rId10" Type="http://schemas.openxmlformats.org/officeDocument/2006/relationships/hyperlink" Target="http://www.rapotin.cz/" TargetMode="External" /><Relationship Id="rId11" Type="http://schemas.openxmlformats.org/officeDocument/2006/relationships/hyperlink" Target="http://www.stezery.cz/" TargetMode="External" /><Relationship Id="rId12" Type="http://schemas.openxmlformats.org/officeDocument/2006/relationships/hyperlink" Target="http://www.mnetes.cz/" TargetMode="External" /><Relationship Id="rId13" Type="http://schemas.openxmlformats.org/officeDocument/2006/relationships/hyperlink" Target="http://www.modlany.cz/" TargetMode="External" /><Relationship Id="rId14" Type="http://schemas.openxmlformats.org/officeDocument/2006/relationships/hyperlink" Target="http://www.chuderov.cz/" TargetMode="External" /><Relationship Id="rId15" Type="http://schemas.openxmlformats.org/officeDocument/2006/relationships/hyperlink" Target="http://www.libina.cz/" TargetMode="External" /><Relationship Id="rId16" Type="http://schemas.openxmlformats.org/officeDocument/2006/relationships/hyperlink" Target="http://www.mirotice.cz/" TargetMode="External" /><Relationship Id="rId17" Type="http://schemas.openxmlformats.org/officeDocument/2006/relationships/hyperlink" Target="http://www.duchcov.cz/" TargetMode="External" /><Relationship Id="rId18" Type="http://schemas.openxmlformats.org/officeDocument/2006/relationships/hyperlink" Target="http://www.fulnek.cz/" TargetMode="External" /><Relationship Id="rId19" Type="http://schemas.openxmlformats.org/officeDocument/2006/relationships/hyperlink" Target="http://www.pribor.eu/" TargetMode="External" /><Relationship Id="rId20" Type="http://schemas.openxmlformats.org/officeDocument/2006/relationships/hyperlink" Target="http://www.adamov.cz/" TargetMode="External" /><Relationship Id="rId21" Type="http://schemas.openxmlformats.org/officeDocument/2006/relationships/hyperlink" Target="http://www.oujesenice.cz/" TargetMode="External" /><Relationship Id="rId22" Type="http://schemas.openxmlformats.org/officeDocument/2006/relationships/hyperlink" Target="http://www.ceska-kamenice.cz/" TargetMode="External" /><Relationship Id="rId23" Type="http://schemas.openxmlformats.org/officeDocument/2006/relationships/hyperlink" Target="http://www.mesto-most.cz/" TargetMode="External" /><Relationship Id="rId24" Type="http://schemas.openxmlformats.org/officeDocument/2006/relationships/hyperlink" Target="http://www.kravare.cz/" TargetMode="External" /><Relationship Id="rId25" Type="http://schemas.openxmlformats.org/officeDocument/2006/relationships/hyperlink" Target="http://www.bilovec.cz/" TargetMode="External" /><Relationship Id="rId26" Type="http://schemas.openxmlformats.org/officeDocument/2006/relationships/hyperlink" Target="http://www.mesto-nymburk.cz/" TargetMode="External" /><Relationship Id="rId27" Type="http://schemas.openxmlformats.org/officeDocument/2006/relationships/hyperlink" Target="http://www.vimperk.cz/" TargetMode="External" /><Relationship Id="rId28" Type="http://schemas.openxmlformats.org/officeDocument/2006/relationships/hyperlink" Target="http://www.mestokaplice.cz/" TargetMode="External" /><Relationship Id="rId29" Type="http://schemas.openxmlformats.org/officeDocument/2006/relationships/hyperlink" Target="http://www.trutnov.cz/" TargetMode="External" /><Relationship Id="rId30" Type="http://schemas.openxmlformats.org/officeDocument/2006/relationships/hyperlink" Target="http://www.brno-bohunice.cz/" TargetMode="External" /><Relationship Id="rId31" Type="http://schemas.openxmlformats.org/officeDocument/2006/relationships/hyperlink" Target="http://www.youtube.com/watch?v=IFtkggyYlkI&amp;feature=c4-overview&amp;list=UUI01_zfeUtUOmsWWMR5blrg" TargetMode="External" /><Relationship Id="rId32" Type="http://schemas.openxmlformats.org/officeDocument/2006/relationships/hyperlink" Target="http://tv.mesto-most.cz/den-magistra-kelleyho/g-5343/id_obrazky=9606&amp;typ_sady=2" TargetMode="External" /><Relationship Id="rId33" Type="http://schemas.openxmlformats.org/officeDocument/2006/relationships/hyperlink" Target="http://www.youtube.com/watch?v=T6Cq1QbYZqE" TargetMode="External" /><Relationship Id="rId34" Type="http://schemas.openxmlformats.org/officeDocument/2006/relationships/hyperlink" Target="http://www.modlany.cz/vismo/dokumenty2.asp?id=2262&amp;n=teplakova-zabava-zabrany-jsou-otrava&amp;p1=1849" TargetMode="External" /><Relationship Id="rId35" Type="http://schemas.openxmlformats.org/officeDocument/2006/relationships/hyperlink" Target="http://www.chuderov.cz/chuderov-2-v-jednom-a-spadove-obce/d-1883" TargetMode="External" /><Relationship Id="rId36" Type="http://schemas.openxmlformats.org/officeDocument/2006/relationships/hyperlink" Target="http://www.obec-cizkov.cz/cs/zahradka/historie/jak-se-v-zahradce-hraly-karty/R92-A1161/" TargetMode="External" /><Relationship Id="rId37" Type="http://schemas.openxmlformats.org/officeDocument/2006/relationships/hyperlink" Target="http://vimeo.com/4376580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-chlumec.cz/" TargetMode="External" /><Relationship Id="rId2" Type="http://schemas.openxmlformats.org/officeDocument/2006/relationships/hyperlink" Target="http://www.krtiny.cz/" TargetMode="External" /><Relationship Id="rId3" Type="http://schemas.openxmlformats.org/officeDocument/2006/relationships/hyperlink" Target="http://www.nevren.cz/" TargetMode="External" /><Relationship Id="rId4" Type="http://schemas.openxmlformats.org/officeDocument/2006/relationships/hyperlink" Target="http://www.chotec.cz/" TargetMode="External" /><Relationship Id="rId5" Type="http://schemas.openxmlformats.org/officeDocument/2006/relationships/hyperlink" Target="http://www.zakolany.cz/" TargetMode="External" /><Relationship Id="rId6" Type="http://schemas.openxmlformats.org/officeDocument/2006/relationships/hyperlink" Target="http://www.jince.cz/" TargetMode="External" /><Relationship Id="rId7" Type="http://schemas.openxmlformats.org/officeDocument/2006/relationships/hyperlink" Target="http://www.novosedlice.cz/" TargetMode="External" /><Relationship Id="rId8" Type="http://schemas.openxmlformats.org/officeDocument/2006/relationships/hyperlink" Target="http://www.orechov-uh.cz/" TargetMode="External" /><Relationship Id="rId9" Type="http://schemas.openxmlformats.org/officeDocument/2006/relationships/hyperlink" Target="http://www.oupetrovice.cz/" TargetMode="External" /><Relationship Id="rId10" Type="http://schemas.openxmlformats.org/officeDocument/2006/relationships/hyperlink" Target="http://www.rapotin.cz/" TargetMode="External" /><Relationship Id="rId11" Type="http://schemas.openxmlformats.org/officeDocument/2006/relationships/hyperlink" Target="http://www.stezery.cz/" TargetMode="External" /><Relationship Id="rId12" Type="http://schemas.openxmlformats.org/officeDocument/2006/relationships/hyperlink" Target="http://www.mnetes.cz/" TargetMode="External" /><Relationship Id="rId13" Type="http://schemas.openxmlformats.org/officeDocument/2006/relationships/hyperlink" Target="http://www.modlany.cz/" TargetMode="External" /><Relationship Id="rId14" Type="http://schemas.openxmlformats.org/officeDocument/2006/relationships/hyperlink" Target="http://www.chuderov.cz/" TargetMode="External" /><Relationship Id="rId15" Type="http://schemas.openxmlformats.org/officeDocument/2006/relationships/hyperlink" Target="http://www.libina.cz/" TargetMode="External" /><Relationship Id="rId16" Type="http://schemas.openxmlformats.org/officeDocument/2006/relationships/hyperlink" Target="http://www.mirotice.cz/" TargetMode="External" /><Relationship Id="rId17" Type="http://schemas.openxmlformats.org/officeDocument/2006/relationships/hyperlink" Target="http://www.duchcov.cz/" TargetMode="External" /><Relationship Id="rId18" Type="http://schemas.openxmlformats.org/officeDocument/2006/relationships/hyperlink" Target="http://www.fulnek.cz/" TargetMode="External" /><Relationship Id="rId19" Type="http://schemas.openxmlformats.org/officeDocument/2006/relationships/hyperlink" Target="http://www.pribor.eu/" TargetMode="External" /><Relationship Id="rId20" Type="http://schemas.openxmlformats.org/officeDocument/2006/relationships/hyperlink" Target="http://www.adamov.cz/" TargetMode="External" /><Relationship Id="rId21" Type="http://schemas.openxmlformats.org/officeDocument/2006/relationships/hyperlink" Target="http://www.oujesenice.cz/" TargetMode="External" /><Relationship Id="rId22" Type="http://schemas.openxmlformats.org/officeDocument/2006/relationships/hyperlink" Target="http://www.ceska-kamenice.cz/" TargetMode="External" /><Relationship Id="rId23" Type="http://schemas.openxmlformats.org/officeDocument/2006/relationships/hyperlink" Target="http://www.mesto-most.cz/" TargetMode="External" /><Relationship Id="rId24" Type="http://schemas.openxmlformats.org/officeDocument/2006/relationships/hyperlink" Target="http://www.kravare.cz/" TargetMode="External" /><Relationship Id="rId25" Type="http://schemas.openxmlformats.org/officeDocument/2006/relationships/hyperlink" Target="http://www.bilovec.cz/" TargetMode="External" /><Relationship Id="rId26" Type="http://schemas.openxmlformats.org/officeDocument/2006/relationships/hyperlink" Target="http://www.mesto-nymburk.cz/" TargetMode="External" /><Relationship Id="rId27" Type="http://schemas.openxmlformats.org/officeDocument/2006/relationships/hyperlink" Target="http://www.vimperk.cz/" TargetMode="External" /><Relationship Id="rId28" Type="http://schemas.openxmlformats.org/officeDocument/2006/relationships/hyperlink" Target="http://www.mestokaplice.cz/" TargetMode="External" /><Relationship Id="rId29" Type="http://schemas.openxmlformats.org/officeDocument/2006/relationships/hyperlink" Target="http://www.trutnov.cz/" TargetMode="External" /><Relationship Id="rId30" Type="http://schemas.openxmlformats.org/officeDocument/2006/relationships/hyperlink" Target="http://www.brno-bohunice.cz/" TargetMode="External" /><Relationship Id="rId31" Type="http://schemas.openxmlformats.org/officeDocument/2006/relationships/hyperlink" Target="http://www.youtube.com/watch?v=IFtkggyYlkI&amp;feature=c4-overview&amp;list=UUI01_zfeUtUOmsWWMR5blrg" TargetMode="External" /><Relationship Id="rId32" Type="http://schemas.openxmlformats.org/officeDocument/2006/relationships/hyperlink" Target="http://tv.mesto-most.cz/den-magistra-kelleyho/g-5343/id_obrazky=9606&amp;typ_sady=2" TargetMode="External" /><Relationship Id="rId33" Type="http://schemas.openxmlformats.org/officeDocument/2006/relationships/hyperlink" Target="http://www.youtube.com/watch?v=T6Cq1QbYZqE" TargetMode="External" /><Relationship Id="rId34" Type="http://schemas.openxmlformats.org/officeDocument/2006/relationships/hyperlink" Target="http://www.modlany.cz/vismo/dokumenty2.asp?id=2262&amp;n=teplakova-zabava-zabrany-jsou-otrava&amp;p1=1849" TargetMode="External" /><Relationship Id="rId35" Type="http://schemas.openxmlformats.org/officeDocument/2006/relationships/hyperlink" Target="http://www.chuderov.cz/chuderov-2-v-jednom-a-spadove-obce/d-1883" TargetMode="External" /><Relationship Id="rId36" Type="http://schemas.openxmlformats.org/officeDocument/2006/relationships/hyperlink" Target="http://www.obec-cizkov.cz/cs/zahradka/historie/jak-se-v-zahradce-hraly-karty/R92-A1161/" TargetMode="External" /><Relationship Id="rId37" Type="http://schemas.openxmlformats.org/officeDocument/2006/relationships/hyperlink" Target="http://vimeo.com/43765803" TargetMode="External" /><Relationship Id="rId38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-chlumec.cz/" TargetMode="External" /><Relationship Id="rId2" Type="http://schemas.openxmlformats.org/officeDocument/2006/relationships/hyperlink" Target="http://www.krtiny.cz/" TargetMode="External" /><Relationship Id="rId3" Type="http://schemas.openxmlformats.org/officeDocument/2006/relationships/hyperlink" Target="http://www.nevren.cz/" TargetMode="External" /><Relationship Id="rId4" Type="http://schemas.openxmlformats.org/officeDocument/2006/relationships/hyperlink" Target="http://www.chotec.cz/" TargetMode="External" /><Relationship Id="rId5" Type="http://schemas.openxmlformats.org/officeDocument/2006/relationships/hyperlink" Target="http://www.zakolany.cz/" TargetMode="External" /><Relationship Id="rId6" Type="http://schemas.openxmlformats.org/officeDocument/2006/relationships/hyperlink" Target="http://www.jince.cz/" TargetMode="External" /><Relationship Id="rId7" Type="http://schemas.openxmlformats.org/officeDocument/2006/relationships/hyperlink" Target="http://www.novosedlice.cz/" TargetMode="External" /><Relationship Id="rId8" Type="http://schemas.openxmlformats.org/officeDocument/2006/relationships/hyperlink" Target="http://www.orechov-uh.cz/" TargetMode="External" /><Relationship Id="rId9" Type="http://schemas.openxmlformats.org/officeDocument/2006/relationships/hyperlink" Target="http://www.oupetrovice.cz/" TargetMode="External" /><Relationship Id="rId10" Type="http://schemas.openxmlformats.org/officeDocument/2006/relationships/hyperlink" Target="http://www.rapotin.cz/" TargetMode="External" /><Relationship Id="rId11" Type="http://schemas.openxmlformats.org/officeDocument/2006/relationships/hyperlink" Target="http://www.stezery.cz/" TargetMode="External" /><Relationship Id="rId12" Type="http://schemas.openxmlformats.org/officeDocument/2006/relationships/hyperlink" Target="http://www.mnetes.cz/" TargetMode="External" /><Relationship Id="rId13" Type="http://schemas.openxmlformats.org/officeDocument/2006/relationships/hyperlink" Target="http://www.modlany.cz/" TargetMode="External" /><Relationship Id="rId14" Type="http://schemas.openxmlformats.org/officeDocument/2006/relationships/hyperlink" Target="http://www.chuderov.cz/" TargetMode="External" /><Relationship Id="rId15" Type="http://schemas.openxmlformats.org/officeDocument/2006/relationships/hyperlink" Target="http://www.libina.cz/" TargetMode="External" /><Relationship Id="rId16" Type="http://schemas.openxmlformats.org/officeDocument/2006/relationships/hyperlink" Target="http://www.mirotice.cz/" TargetMode="External" /><Relationship Id="rId17" Type="http://schemas.openxmlformats.org/officeDocument/2006/relationships/hyperlink" Target="http://www.duchcov.cz/" TargetMode="External" /><Relationship Id="rId18" Type="http://schemas.openxmlformats.org/officeDocument/2006/relationships/hyperlink" Target="http://www.fulnek.cz/" TargetMode="External" /><Relationship Id="rId19" Type="http://schemas.openxmlformats.org/officeDocument/2006/relationships/hyperlink" Target="http://www.pribor.eu/" TargetMode="External" /><Relationship Id="rId20" Type="http://schemas.openxmlformats.org/officeDocument/2006/relationships/hyperlink" Target="http://www.adamov.cz/" TargetMode="External" /><Relationship Id="rId21" Type="http://schemas.openxmlformats.org/officeDocument/2006/relationships/hyperlink" Target="http://www.oujesenice.cz/" TargetMode="External" /><Relationship Id="rId22" Type="http://schemas.openxmlformats.org/officeDocument/2006/relationships/hyperlink" Target="http://www.ceska-kamenice.cz/" TargetMode="External" /><Relationship Id="rId23" Type="http://schemas.openxmlformats.org/officeDocument/2006/relationships/hyperlink" Target="http://www.mesto-most.cz/" TargetMode="External" /><Relationship Id="rId24" Type="http://schemas.openxmlformats.org/officeDocument/2006/relationships/hyperlink" Target="http://www.kravare.cz/" TargetMode="External" /><Relationship Id="rId25" Type="http://schemas.openxmlformats.org/officeDocument/2006/relationships/hyperlink" Target="http://www.bilovec.cz/" TargetMode="External" /><Relationship Id="rId26" Type="http://schemas.openxmlformats.org/officeDocument/2006/relationships/hyperlink" Target="http://www.mesto-nymburk.cz/" TargetMode="External" /><Relationship Id="rId27" Type="http://schemas.openxmlformats.org/officeDocument/2006/relationships/hyperlink" Target="http://www.vimperk.cz/" TargetMode="External" /><Relationship Id="rId28" Type="http://schemas.openxmlformats.org/officeDocument/2006/relationships/hyperlink" Target="http://www.mestokaplice.cz/" TargetMode="External" /><Relationship Id="rId29" Type="http://schemas.openxmlformats.org/officeDocument/2006/relationships/hyperlink" Target="http://www.trutnov.cz/" TargetMode="External" /><Relationship Id="rId30" Type="http://schemas.openxmlformats.org/officeDocument/2006/relationships/hyperlink" Target="http://www.brno-bohunice.cz/" TargetMode="External" /><Relationship Id="rId31" Type="http://schemas.openxmlformats.org/officeDocument/2006/relationships/hyperlink" Target="http://www.youtube.com/watch?v=IFtkggyYlkI&amp;feature=c4-overview&amp;list=UUI01_zfeUtUOmsWWMR5blrg" TargetMode="External" /><Relationship Id="rId32" Type="http://schemas.openxmlformats.org/officeDocument/2006/relationships/hyperlink" Target="http://tv.mesto-most.cz/den-magistra-kelleyho/g-5343/id_obrazky=9606&amp;typ_sady=2" TargetMode="External" /><Relationship Id="rId33" Type="http://schemas.openxmlformats.org/officeDocument/2006/relationships/hyperlink" Target="http://www.youtube.com/watch?v=T6Cq1QbYZqE" TargetMode="External" /><Relationship Id="rId34" Type="http://schemas.openxmlformats.org/officeDocument/2006/relationships/hyperlink" Target="http://www.modlany.cz/vismo/dokumenty2.asp?id=2262&amp;n=teplakova-zabava-zabrany-jsou-otrava&amp;p1=1849" TargetMode="External" /><Relationship Id="rId35" Type="http://schemas.openxmlformats.org/officeDocument/2006/relationships/hyperlink" Target="http://www.chuderov.cz/chuderov-2-v-jednom-a-spadove-obce/d-1883" TargetMode="External" /><Relationship Id="rId36" Type="http://schemas.openxmlformats.org/officeDocument/2006/relationships/hyperlink" Target="http://www.obec-cizkov.cz/cs/zahradka/historie/jak-se-v-zahradce-hraly-karty/R92-A1161/" TargetMode="External" /><Relationship Id="rId37" Type="http://schemas.openxmlformats.org/officeDocument/2006/relationships/hyperlink" Target="http://vimeo.com/43765803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-chlumec.cz/" TargetMode="External" /><Relationship Id="rId2" Type="http://schemas.openxmlformats.org/officeDocument/2006/relationships/hyperlink" Target="http://www.krtiny.cz/" TargetMode="External" /><Relationship Id="rId3" Type="http://schemas.openxmlformats.org/officeDocument/2006/relationships/hyperlink" Target="http://www.nevren.cz/" TargetMode="External" /><Relationship Id="rId4" Type="http://schemas.openxmlformats.org/officeDocument/2006/relationships/hyperlink" Target="http://www.chotec.cz/" TargetMode="External" /><Relationship Id="rId5" Type="http://schemas.openxmlformats.org/officeDocument/2006/relationships/hyperlink" Target="http://www.zakolany.cz/" TargetMode="External" /><Relationship Id="rId6" Type="http://schemas.openxmlformats.org/officeDocument/2006/relationships/hyperlink" Target="http://www.jince.cz/" TargetMode="External" /><Relationship Id="rId7" Type="http://schemas.openxmlformats.org/officeDocument/2006/relationships/hyperlink" Target="http://www.novosedlice.cz/" TargetMode="External" /><Relationship Id="rId8" Type="http://schemas.openxmlformats.org/officeDocument/2006/relationships/hyperlink" Target="http://www.orechov-uh.cz/" TargetMode="External" /><Relationship Id="rId9" Type="http://schemas.openxmlformats.org/officeDocument/2006/relationships/hyperlink" Target="http://www.oupetrovice.cz/" TargetMode="External" /><Relationship Id="rId10" Type="http://schemas.openxmlformats.org/officeDocument/2006/relationships/hyperlink" Target="http://www.rapotin.cz/" TargetMode="External" /><Relationship Id="rId11" Type="http://schemas.openxmlformats.org/officeDocument/2006/relationships/hyperlink" Target="http://www.stezery.cz/" TargetMode="External" /><Relationship Id="rId12" Type="http://schemas.openxmlformats.org/officeDocument/2006/relationships/hyperlink" Target="http://www.mnetes.cz/" TargetMode="External" /><Relationship Id="rId13" Type="http://schemas.openxmlformats.org/officeDocument/2006/relationships/hyperlink" Target="http://www.modlany.cz/" TargetMode="External" /><Relationship Id="rId14" Type="http://schemas.openxmlformats.org/officeDocument/2006/relationships/hyperlink" Target="http://www.chuderov.cz/" TargetMode="External" /><Relationship Id="rId15" Type="http://schemas.openxmlformats.org/officeDocument/2006/relationships/hyperlink" Target="http://www.libina.cz/" TargetMode="External" /><Relationship Id="rId16" Type="http://schemas.openxmlformats.org/officeDocument/2006/relationships/hyperlink" Target="http://www.mirotice.cz/" TargetMode="External" /><Relationship Id="rId17" Type="http://schemas.openxmlformats.org/officeDocument/2006/relationships/hyperlink" Target="http://www.duchcov.cz/" TargetMode="External" /><Relationship Id="rId18" Type="http://schemas.openxmlformats.org/officeDocument/2006/relationships/hyperlink" Target="http://www.fulnek.cz/" TargetMode="External" /><Relationship Id="rId19" Type="http://schemas.openxmlformats.org/officeDocument/2006/relationships/hyperlink" Target="http://www.pribor.eu/" TargetMode="External" /><Relationship Id="rId20" Type="http://schemas.openxmlformats.org/officeDocument/2006/relationships/hyperlink" Target="http://www.adamov.cz/" TargetMode="External" /><Relationship Id="rId21" Type="http://schemas.openxmlformats.org/officeDocument/2006/relationships/hyperlink" Target="http://www.oujesenice.cz/" TargetMode="External" /><Relationship Id="rId22" Type="http://schemas.openxmlformats.org/officeDocument/2006/relationships/hyperlink" Target="http://www.ceska-kamenice.cz/" TargetMode="External" /><Relationship Id="rId23" Type="http://schemas.openxmlformats.org/officeDocument/2006/relationships/hyperlink" Target="http://www.mesto-most.cz/" TargetMode="External" /><Relationship Id="rId24" Type="http://schemas.openxmlformats.org/officeDocument/2006/relationships/hyperlink" Target="http://www.kravare.cz/" TargetMode="External" /><Relationship Id="rId25" Type="http://schemas.openxmlformats.org/officeDocument/2006/relationships/hyperlink" Target="http://www.bilovec.cz/" TargetMode="External" /><Relationship Id="rId26" Type="http://schemas.openxmlformats.org/officeDocument/2006/relationships/hyperlink" Target="http://www.mesto-nymburk.cz/" TargetMode="External" /><Relationship Id="rId27" Type="http://schemas.openxmlformats.org/officeDocument/2006/relationships/hyperlink" Target="http://www.vimperk.cz/" TargetMode="External" /><Relationship Id="rId28" Type="http://schemas.openxmlformats.org/officeDocument/2006/relationships/hyperlink" Target="http://www.mestokaplice.cz/" TargetMode="External" /><Relationship Id="rId29" Type="http://schemas.openxmlformats.org/officeDocument/2006/relationships/hyperlink" Target="http://www.trutnov.cz/" TargetMode="External" /><Relationship Id="rId30" Type="http://schemas.openxmlformats.org/officeDocument/2006/relationships/hyperlink" Target="http://www.brno-bohunice.cz/" TargetMode="External" /><Relationship Id="rId31" Type="http://schemas.openxmlformats.org/officeDocument/2006/relationships/hyperlink" Target="http://www.youtube.com/watch?v=IFtkggyYlkI&amp;feature=c4-overview&amp;list=UUI01_zfeUtUOmsWWMR5blrg" TargetMode="External" /><Relationship Id="rId32" Type="http://schemas.openxmlformats.org/officeDocument/2006/relationships/hyperlink" Target="http://tv.mesto-most.cz/den-magistra-kelleyho/g-5343/id_obrazky=9606&amp;typ_sady=2" TargetMode="External" /><Relationship Id="rId33" Type="http://schemas.openxmlformats.org/officeDocument/2006/relationships/hyperlink" Target="http://www.youtube.com/watch?v=T6Cq1QbYZqE" TargetMode="External" /><Relationship Id="rId34" Type="http://schemas.openxmlformats.org/officeDocument/2006/relationships/hyperlink" Target="http://www.modlany.cz/vismo/dokumenty2.asp?id=2262&amp;n=teplakova-zabava-zabrany-jsou-otrava&amp;p1=1849" TargetMode="External" /><Relationship Id="rId35" Type="http://schemas.openxmlformats.org/officeDocument/2006/relationships/hyperlink" Target="http://www.chuderov.cz/chuderov-2-v-jednom-a-spadove-obce/d-1883" TargetMode="External" /><Relationship Id="rId36" Type="http://schemas.openxmlformats.org/officeDocument/2006/relationships/hyperlink" Target="http://www.obec-cizkov.cz/cs/zahradka/historie/jak-se-v-zahradce-hraly-karty/R92-A1161/" TargetMode="External" /><Relationship Id="rId37" Type="http://schemas.openxmlformats.org/officeDocument/2006/relationships/hyperlink" Target="http://vimeo.com/43765803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-chlumec.cz/" TargetMode="External" /><Relationship Id="rId2" Type="http://schemas.openxmlformats.org/officeDocument/2006/relationships/hyperlink" Target="http://www.krtiny.cz/" TargetMode="External" /><Relationship Id="rId3" Type="http://schemas.openxmlformats.org/officeDocument/2006/relationships/hyperlink" Target="http://www.nevren.cz/" TargetMode="External" /><Relationship Id="rId4" Type="http://schemas.openxmlformats.org/officeDocument/2006/relationships/hyperlink" Target="http://www.chotec.cz/" TargetMode="External" /><Relationship Id="rId5" Type="http://schemas.openxmlformats.org/officeDocument/2006/relationships/hyperlink" Target="http://www.zakolany.cz/" TargetMode="External" /><Relationship Id="rId6" Type="http://schemas.openxmlformats.org/officeDocument/2006/relationships/hyperlink" Target="http://www.jince.cz/" TargetMode="External" /><Relationship Id="rId7" Type="http://schemas.openxmlformats.org/officeDocument/2006/relationships/hyperlink" Target="http://www.novosedlice.cz/" TargetMode="External" /><Relationship Id="rId8" Type="http://schemas.openxmlformats.org/officeDocument/2006/relationships/hyperlink" Target="http://www.orechov-uh.cz/" TargetMode="External" /><Relationship Id="rId9" Type="http://schemas.openxmlformats.org/officeDocument/2006/relationships/hyperlink" Target="http://www.oupetrovice.cz/" TargetMode="External" /><Relationship Id="rId10" Type="http://schemas.openxmlformats.org/officeDocument/2006/relationships/hyperlink" Target="http://www.rapotin.cz/" TargetMode="External" /><Relationship Id="rId11" Type="http://schemas.openxmlformats.org/officeDocument/2006/relationships/hyperlink" Target="http://www.stezery.cz/" TargetMode="External" /><Relationship Id="rId12" Type="http://schemas.openxmlformats.org/officeDocument/2006/relationships/hyperlink" Target="http://www.mnetes.cz/" TargetMode="External" /><Relationship Id="rId13" Type="http://schemas.openxmlformats.org/officeDocument/2006/relationships/hyperlink" Target="http://www.modlany.cz/" TargetMode="External" /><Relationship Id="rId14" Type="http://schemas.openxmlformats.org/officeDocument/2006/relationships/hyperlink" Target="http://www.chuderov.cz/" TargetMode="External" /><Relationship Id="rId15" Type="http://schemas.openxmlformats.org/officeDocument/2006/relationships/hyperlink" Target="http://www.libina.cz/" TargetMode="External" /><Relationship Id="rId16" Type="http://schemas.openxmlformats.org/officeDocument/2006/relationships/hyperlink" Target="http://www.mirotice.cz/" TargetMode="External" /><Relationship Id="rId17" Type="http://schemas.openxmlformats.org/officeDocument/2006/relationships/hyperlink" Target="http://www.duchcov.cz/" TargetMode="External" /><Relationship Id="rId18" Type="http://schemas.openxmlformats.org/officeDocument/2006/relationships/hyperlink" Target="http://www.fulnek.cz/" TargetMode="External" /><Relationship Id="rId19" Type="http://schemas.openxmlformats.org/officeDocument/2006/relationships/hyperlink" Target="http://www.pribor.eu/" TargetMode="External" /><Relationship Id="rId20" Type="http://schemas.openxmlformats.org/officeDocument/2006/relationships/hyperlink" Target="http://www.adamov.cz/" TargetMode="External" /><Relationship Id="rId21" Type="http://schemas.openxmlformats.org/officeDocument/2006/relationships/hyperlink" Target="http://www.oujesenice.cz/" TargetMode="External" /><Relationship Id="rId22" Type="http://schemas.openxmlformats.org/officeDocument/2006/relationships/hyperlink" Target="http://www.ceska-kamenice.cz/" TargetMode="External" /><Relationship Id="rId23" Type="http://schemas.openxmlformats.org/officeDocument/2006/relationships/hyperlink" Target="http://www.mesto-most.cz/" TargetMode="External" /><Relationship Id="rId24" Type="http://schemas.openxmlformats.org/officeDocument/2006/relationships/hyperlink" Target="http://www.kravare.cz/" TargetMode="External" /><Relationship Id="rId25" Type="http://schemas.openxmlformats.org/officeDocument/2006/relationships/hyperlink" Target="http://www.bilovec.cz/" TargetMode="External" /><Relationship Id="rId26" Type="http://schemas.openxmlformats.org/officeDocument/2006/relationships/hyperlink" Target="http://www.mesto-nymburk.cz/" TargetMode="External" /><Relationship Id="rId27" Type="http://schemas.openxmlformats.org/officeDocument/2006/relationships/hyperlink" Target="http://www.vimperk.cz/" TargetMode="External" /><Relationship Id="rId28" Type="http://schemas.openxmlformats.org/officeDocument/2006/relationships/hyperlink" Target="http://www.mestokaplice.cz/" TargetMode="External" /><Relationship Id="rId29" Type="http://schemas.openxmlformats.org/officeDocument/2006/relationships/hyperlink" Target="http://www.trutnov.cz/" TargetMode="External" /><Relationship Id="rId30" Type="http://schemas.openxmlformats.org/officeDocument/2006/relationships/hyperlink" Target="http://www.brno-bohunice.cz/" TargetMode="External" /><Relationship Id="rId31" Type="http://schemas.openxmlformats.org/officeDocument/2006/relationships/hyperlink" Target="http://www.youtube.com/watch?v=IFtkggyYlkI&amp;feature=c4-overview&amp;list=UUI01_zfeUtUOmsWWMR5blrg" TargetMode="External" /><Relationship Id="rId32" Type="http://schemas.openxmlformats.org/officeDocument/2006/relationships/hyperlink" Target="http://tv.mesto-most.cz/den-magistra-kelleyho/g-5343/id_obrazky=9606&amp;typ_sady=2" TargetMode="External" /><Relationship Id="rId33" Type="http://schemas.openxmlformats.org/officeDocument/2006/relationships/hyperlink" Target="http://www.youtube.com/watch?v=T6Cq1QbYZqE" TargetMode="External" /><Relationship Id="rId34" Type="http://schemas.openxmlformats.org/officeDocument/2006/relationships/hyperlink" Target="http://www.modlany.cz/vismo/dokumenty2.asp?id=2262&amp;n=teplakova-zabava-zabrany-jsou-otrava&amp;p1=1849" TargetMode="External" /><Relationship Id="rId35" Type="http://schemas.openxmlformats.org/officeDocument/2006/relationships/hyperlink" Target="http://www.chuderov.cz/chuderov-2-v-jednom-a-spadove-obce/d-1883" TargetMode="External" /><Relationship Id="rId36" Type="http://schemas.openxmlformats.org/officeDocument/2006/relationships/hyperlink" Target="http://www.obec-cizkov.cz/cs/zahradka/historie/jak-se-v-zahradce-hraly-karty/R92-A1161/" TargetMode="External" /><Relationship Id="rId37" Type="http://schemas.openxmlformats.org/officeDocument/2006/relationships/hyperlink" Target="http://vimeo.com/43765803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-chlumec.cz/" TargetMode="External" /><Relationship Id="rId2" Type="http://schemas.openxmlformats.org/officeDocument/2006/relationships/hyperlink" Target="http://www.krtiny.cz/" TargetMode="External" /><Relationship Id="rId3" Type="http://schemas.openxmlformats.org/officeDocument/2006/relationships/hyperlink" Target="http://www.nevren.cz/" TargetMode="External" /><Relationship Id="rId4" Type="http://schemas.openxmlformats.org/officeDocument/2006/relationships/hyperlink" Target="http://www.chotec.cz/" TargetMode="External" /><Relationship Id="rId5" Type="http://schemas.openxmlformats.org/officeDocument/2006/relationships/hyperlink" Target="http://www.zakolany.cz/" TargetMode="External" /><Relationship Id="rId6" Type="http://schemas.openxmlformats.org/officeDocument/2006/relationships/hyperlink" Target="http://www.jince.cz/" TargetMode="External" /><Relationship Id="rId7" Type="http://schemas.openxmlformats.org/officeDocument/2006/relationships/hyperlink" Target="http://www.novosedlice.cz/" TargetMode="External" /><Relationship Id="rId8" Type="http://schemas.openxmlformats.org/officeDocument/2006/relationships/hyperlink" Target="http://www.orechov-uh.cz/" TargetMode="External" /><Relationship Id="rId9" Type="http://schemas.openxmlformats.org/officeDocument/2006/relationships/hyperlink" Target="http://www.oupetrovice.cz/" TargetMode="External" /><Relationship Id="rId10" Type="http://schemas.openxmlformats.org/officeDocument/2006/relationships/hyperlink" Target="http://www.rapotin.cz/" TargetMode="External" /><Relationship Id="rId11" Type="http://schemas.openxmlformats.org/officeDocument/2006/relationships/hyperlink" Target="http://www.stezery.cz/" TargetMode="External" /><Relationship Id="rId12" Type="http://schemas.openxmlformats.org/officeDocument/2006/relationships/hyperlink" Target="http://www.mnetes.cz/" TargetMode="External" /><Relationship Id="rId13" Type="http://schemas.openxmlformats.org/officeDocument/2006/relationships/hyperlink" Target="http://www.modlany.cz/" TargetMode="External" /><Relationship Id="rId14" Type="http://schemas.openxmlformats.org/officeDocument/2006/relationships/hyperlink" Target="http://www.chuderov.cz/" TargetMode="External" /><Relationship Id="rId15" Type="http://schemas.openxmlformats.org/officeDocument/2006/relationships/hyperlink" Target="http://www.libina.cz/" TargetMode="External" /><Relationship Id="rId16" Type="http://schemas.openxmlformats.org/officeDocument/2006/relationships/hyperlink" Target="http://www.mirotice.cz/" TargetMode="External" /><Relationship Id="rId17" Type="http://schemas.openxmlformats.org/officeDocument/2006/relationships/hyperlink" Target="http://www.duchcov.cz/" TargetMode="External" /><Relationship Id="rId18" Type="http://schemas.openxmlformats.org/officeDocument/2006/relationships/hyperlink" Target="http://www.fulnek.cz/" TargetMode="External" /><Relationship Id="rId19" Type="http://schemas.openxmlformats.org/officeDocument/2006/relationships/hyperlink" Target="http://www.pribor.eu/" TargetMode="External" /><Relationship Id="rId20" Type="http://schemas.openxmlformats.org/officeDocument/2006/relationships/hyperlink" Target="http://www.adamov.cz/" TargetMode="External" /><Relationship Id="rId21" Type="http://schemas.openxmlformats.org/officeDocument/2006/relationships/hyperlink" Target="http://www.oujesenice.cz/" TargetMode="External" /><Relationship Id="rId22" Type="http://schemas.openxmlformats.org/officeDocument/2006/relationships/hyperlink" Target="http://www.ceska-kamenice.cz/" TargetMode="External" /><Relationship Id="rId23" Type="http://schemas.openxmlformats.org/officeDocument/2006/relationships/hyperlink" Target="http://www.mesto-most.cz/" TargetMode="External" /><Relationship Id="rId24" Type="http://schemas.openxmlformats.org/officeDocument/2006/relationships/hyperlink" Target="http://www.kravare.cz/" TargetMode="External" /><Relationship Id="rId25" Type="http://schemas.openxmlformats.org/officeDocument/2006/relationships/hyperlink" Target="http://www.bilovec.cz/" TargetMode="External" /><Relationship Id="rId26" Type="http://schemas.openxmlformats.org/officeDocument/2006/relationships/hyperlink" Target="http://www.mesto-nymburk.cz/" TargetMode="External" /><Relationship Id="rId27" Type="http://schemas.openxmlformats.org/officeDocument/2006/relationships/hyperlink" Target="http://www.vimperk.cz/" TargetMode="External" /><Relationship Id="rId28" Type="http://schemas.openxmlformats.org/officeDocument/2006/relationships/hyperlink" Target="http://www.mestokaplice.cz/" TargetMode="External" /><Relationship Id="rId29" Type="http://schemas.openxmlformats.org/officeDocument/2006/relationships/hyperlink" Target="http://www.trutnov.cz/" TargetMode="External" /><Relationship Id="rId30" Type="http://schemas.openxmlformats.org/officeDocument/2006/relationships/hyperlink" Target="http://www.brno-bohunice.cz/" TargetMode="External" /><Relationship Id="rId31" Type="http://schemas.openxmlformats.org/officeDocument/2006/relationships/hyperlink" Target="http://www.youtube.com/watch?v=IFtkggyYlkI&amp;feature=c4-overview&amp;list=UUI01_zfeUtUOmsWWMR5blrg" TargetMode="External" /><Relationship Id="rId32" Type="http://schemas.openxmlformats.org/officeDocument/2006/relationships/hyperlink" Target="http://tv.mesto-most.cz/den-magistra-kelleyho/g-5343/id_obrazky=9606&amp;typ_sady=2" TargetMode="External" /><Relationship Id="rId33" Type="http://schemas.openxmlformats.org/officeDocument/2006/relationships/hyperlink" Target="http://www.youtube.com/watch?v=T6Cq1QbYZqE" TargetMode="External" /><Relationship Id="rId34" Type="http://schemas.openxmlformats.org/officeDocument/2006/relationships/hyperlink" Target="http://www.modlany.cz/vismo/dokumenty2.asp?id=2262&amp;n=teplakova-zabava-zabrany-jsou-otrava&amp;p1=1849" TargetMode="External" /><Relationship Id="rId35" Type="http://schemas.openxmlformats.org/officeDocument/2006/relationships/hyperlink" Target="http://www.chuderov.cz/chuderov-2-v-jednom-a-spadove-obce/d-1883" TargetMode="External" /><Relationship Id="rId36" Type="http://schemas.openxmlformats.org/officeDocument/2006/relationships/hyperlink" Target="http://www.obec-cizkov.cz/cs/zahradka/historie/jak-se-v-zahradce-hraly-karty/R92-A1161/" TargetMode="External" /><Relationship Id="rId37" Type="http://schemas.openxmlformats.org/officeDocument/2006/relationships/hyperlink" Target="http://vimeo.com/4376580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80"/>
  <sheetViews>
    <sheetView zoomScale="75" zoomScaleNormal="75" zoomScalePageLayoutView="0" workbookViewId="0" topLeftCell="A28">
      <selection activeCell="C49" sqref="C49:F49"/>
    </sheetView>
  </sheetViews>
  <sheetFormatPr defaultColWidth="9.140625" defaultRowHeight="15"/>
  <cols>
    <col min="1" max="1" width="34.7109375" style="0" customWidth="1"/>
    <col min="2" max="2" width="24.00390625" style="0" customWidth="1"/>
    <col min="3" max="3" width="41.8515625" style="0" customWidth="1"/>
    <col min="4" max="4" width="44.28125" style="0" customWidth="1"/>
    <col min="5" max="5" width="41.57421875" style="0" customWidth="1"/>
    <col min="6" max="6" width="30.28125" style="0" customWidth="1"/>
    <col min="7" max="7" width="9.140625" style="16" customWidth="1"/>
  </cols>
  <sheetData>
    <row r="1" spans="1:2" ht="15">
      <c r="A1" s="37" t="s">
        <v>11</v>
      </c>
      <c r="B1" t="s">
        <v>91</v>
      </c>
    </row>
    <row r="2" ht="15">
      <c r="B2" s="39"/>
    </row>
    <row r="3" ht="15.75" thickBot="1"/>
    <row r="4" spans="2:115" ht="15.75" thickBot="1">
      <c r="B4" s="39"/>
      <c r="C4" s="147" t="s">
        <v>8</v>
      </c>
      <c r="D4" s="148"/>
      <c r="E4" s="148"/>
      <c r="F4" s="14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1:115" ht="15.75" thickBot="1">
      <c r="A5" s="28" t="str">
        <f>Celkem!A5</f>
        <v>Obce</v>
      </c>
      <c r="B5" s="72" t="str">
        <f>Celkem!B5</f>
        <v>Webová adresa</v>
      </c>
      <c r="C5" s="72" t="str">
        <f>Celkem!C4</f>
        <v>Informace o VS, elektronické služby</v>
      </c>
      <c r="D5" s="72" t="str">
        <f>Celkem!E4</f>
        <v>Technická stránka, přístupnost, nové trendy</v>
      </c>
      <c r="E5" s="72" t="str">
        <f>Celkem!G4</f>
        <v>Grafika a přehlednost</v>
      </c>
      <c r="F5" s="72" t="str">
        <f>Celkem!I4</f>
        <v>Dění v obci, komunikace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</row>
    <row r="6" spans="1:115" ht="15">
      <c r="A6" s="76" t="str">
        <f>Celkem!A6</f>
        <v>Chlumec</v>
      </c>
      <c r="B6" s="97" t="str">
        <f>Celkem!B6</f>
        <v>www.mesto-chlumec.cz </v>
      </c>
      <c r="C6" s="95"/>
      <c r="D6" s="60">
        <v>6</v>
      </c>
      <c r="E6" s="60"/>
      <c r="F6" s="73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</row>
    <row r="7" spans="1:115" ht="15">
      <c r="A7" s="77" t="str">
        <f>Celkem!A7</f>
        <v>Choteč</v>
      </c>
      <c r="B7" s="98" t="str">
        <f>Celkem!B7</f>
        <v>www.chotec.cz</v>
      </c>
      <c r="C7" s="95"/>
      <c r="D7" s="60">
        <v>13</v>
      </c>
      <c r="E7" s="60"/>
      <c r="F7" s="7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</row>
    <row r="8" spans="1:115" ht="15">
      <c r="A8" s="77" t="str">
        <f>Celkem!A8</f>
        <v>Chuderov</v>
      </c>
      <c r="B8" s="98" t="str">
        <f>Celkem!B8</f>
        <v>www.chuderov.cz</v>
      </c>
      <c r="C8" s="95"/>
      <c r="D8" s="60">
        <v>8</v>
      </c>
      <c r="E8" s="60"/>
      <c r="F8" s="74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</row>
    <row r="9" spans="1:115" ht="15">
      <c r="A9" s="77" t="str">
        <f>Celkem!A9</f>
        <v>Jince</v>
      </c>
      <c r="B9" s="98" t="str">
        <f>Celkem!B9</f>
        <v>www.jince.cz</v>
      </c>
      <c r="C9" s="95"/>
      <c r="D9" s="60">
        <v>14</v>
      </c>
      <c r="E9" s="60"/>
      <c r="F9" s="7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</row>
    <row r="10" spans="1:115" ht="15">
      <c r="A10" s="77" t="str">
        <f>Celkem!A10</f>
        <v>Křtiny</v>
      </c>
      <c r="B10" s="98" t="str">
        <f>Celkem!B10</f>
        <v>www.krtiny.cz</v>
      </c>
      <c r="C10" s="95"/>
      <c r="D10" s="60">
        <v>9</v>
      </c>
      <c r="E10" s="60"/>
      <c r="F10" s="7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ht="15">
      <c r="A11" s="77" t="str">
        <f>Celkem!A11</f>
        <v>Libina</v>
      </c>
      <c r="B11" s="98" t="str">
        <f>Celkem!B11</f>
        <v>www.libina.cz</v>
      </c>
      <c r="C11" s="95"/>
      <c r="D11" s="60">
        <v>1</v>
      </c>
      <c r="E11" s="60"/>
      <c r="F11" s="7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ht="15">
      <c r="A12" s="77" t="str">
        <f>Celkem!A12</f>
        <v>Mnetěš</v>
      </c>
      <c r="B12" s="98" t="str">
        <f>Celkem!B12</f>
        <v>www.mnetes.cz </v>
      </c>
      <c r="C12" s="95"/>
      <c r="D12" s="60">
        <v>2</v>
      </c>
      <c r="E12" s="60"/>
      <c r="F12" s="7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1:115" ht="15">
      <c r="A13" s="77" t="str">
        <f>Celkem!A13</f>
        <v>Modlany</v>
      </c>
      <c r="B13" s="99" t="str">
        <f>Celkem!B13</f>
        <v>www.modlany.cz</v>
      </c>
      <c r="C13" s="95"/>
      <c r="D13" s="60">
        <v>7</v>
      </c>
      <c r="E13" s="60"/>
      <c r="F13" s="74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</row>
    <row r="14" spans="1:115" ht="15">
      <c r="A14" s="77" t="str">
        <f>Celkem!A14</f>
        <v>Nevřeň</v>
      </c>
      <c r="B14" s="98" t="str">
        <f>Celkem!B14</f>
        <v>www.nevren.cz</v>
      </c>
      <c r="C14" s="95"/>
      <c r="D14" s="60">
        <v>3</v>
      </c>
      <c r="E14" s="60"/>
      <c r="F14" s="7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1:115" ht="15">
      <c r="A15" s="77" t="str">
        <f>Celkem!A15</f>
        <v>Novosedlice</v>
      </c>
      <c r="B15" s="98" t="str">
        <f>Celkem!B15</f>
        <v>www.novosedlice.cz</v>
      </c>
      <c r="C15" s="95"/>
      <c r="D15" s="60">
        <v>5</v>
      </c>
      <c r="E15" s="60"/>
      <c r="F15" s="74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</row>
    <row r="16" spans="1:115" ht="15">
      <c r="A16" s="77" t="str">
        <f>Celkem!A16</f>
        <v>Ořechov</v>
      </c>
      <c r="B16" s="98" t="str">
        <f>Celkem!B16</f>
        <v>www.orechov-uh.cz </v>
      </c>
      <c r="C16" s="95"/>
      <c r="D16" s="60">
        <v>15</v>
      </c>
      <c r="E16" s="60"/>
      <c r="F16" s="74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</row>
    <row r="17" spans="1:6" s="16" customFormat="1" ht="15">
      <c r="A17" s="77" t="str">
        <f>Celkem!A17</f>
        <v>Petrovice</v>
      </c>
      <c r="B17" s="98" t="str">
        <f>Celkem!B17</f>
        <v>www.oupetrovice.cz</v>
      </c>
      <c r="C17" s="95"/>
      <c r="D17" s="60">
        <v>4</v>
      </c>
      <c r="E17" s="60"/>
      <c r="F17" s="74"/>
    </row>
    <row r="18" spans="1:115" s="9" customFormat="1" ht="15">
      <c r="A18" s="77" t="str">
        <f>Celkem!A18</f>
        <v>Rapotín</v>
      </c>
      <c r="B18" s="98" t="str">
        <f>Celkem!B18</f>
        <v>www.rapotin.cz</v>
      </c>
      <c r="C18" s="95"/>
      <c r="D18" s="60">
        <v>11</v>
      </c>
      <c r="E18" s="60"/>
      <c r="F18" s="7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3" customFormat="1" ht="15">
      <c r="A19" s="77" t="str">
        <f>Celkem!A19</f>
        <v>Stěžery</v>
      </c>
      <c r="B19" s="98" t="str">
        <f>Celkem!B19</f>
        <v>www.stezery.cz</v>
      </c>
      <c r="C19" s="95"/>
      <c r="D19" s="60">
        <v>10</v>
      </c>
      <c r="E19" s="60"/>
      <c r="F19" s="7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ht="15.75" thickBot="1">
      <c r="A20" s="78" t="str">
        <f>Celkem!A20</f>
        <v>Zákolany</v>
      </c>
      <c r="B20" s="100" t="str">
        <f>Celkem!B20</f>
        <v>www.zakolany.cz</v>
      </c>
      <c r="C20" s="96"/>
      <c r="D20" s="15">
        <v>12</v>
      </c>
      <c r="E20" s="15"/>
      <c r="F20" s="7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1:115" ht="15.75" thickBot="1">
      <c r="A21" s="29" t="str">
        <f>Celkem!A21</f>
        <v>Celkový počet hodnocených</v>
      </c>
      <c r="B21" s="30">
        <f>Celkem!B21</f>
        <v>15</v>
      </c>
      <c r="C21" s="30">
        <f>COUNTIF(C6:C20,"&gt;0")</f>
        <v>0</v>
      </c>
      <c r="D21" s="30">
        <f>COUNTIF(D6:D20,"&gt;0")</f>
        <v>15</v>
      </c>
      <c r="E21" s="30">
        <f>COUNTIF(E6:E20,"&gt;0")</f>
        <v>0</v>
      </c>
      <c r="F21" s="30">
        <f>COUNTIF(F6:F20,"&gt;0")</f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15" ht="15.75" thickBot="1">
      <c r="A22" s="32"/>
      <c r="B22" s="79"/>
      <c r="C22" s="45"/>
      <c r="D22" s="79"/>
      <c r="E22" s="79"/>
      <c r="F22" s="7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1:6" s="16" customFormat="1" ht="15.75" thickBot="1">
      <c r="A23" s="28" t="str">
        <f>Celkem!A23</f>
        <v>Obce s pověřeným obecním úřadem</v>
      </c>
      <c r="B23" s="72"/>
      <c r="C23" s="72"/>
      <c r="D23" s="72"/>
      <c r="E23" s="72"/>
      <c r="F23" s="72"/>
    </row>
    <row r="24" spans="1:6" s="16" customFormat="1" ht="15">
      <c r="A24" s="76" t="str">
        <f>Celkem!A24</f>
        <v>Duchcov</v>
      </c>
      <c r="B24" s="97" t="str">
        <f>Celkem!B24</f>
        <v>www.duchcov.cz </v>
      </c>
      <c r="C24" s="101"/>
      <c r="D24" s="80">
        <v>6</v>
      </c>
      <c r="E24" s="80"/>
      <c r="F24" s="90"/>
    </row>
    <row r="25" spans="1:6" s="16" customFormat="1" ht="15">
      <c r="A25" s="77" t="str">
        <f>Celkem!A25</f>
        <v>Fulnek</v>
      </c>
      <c r="B25" s="98" t="str">
        <f>Celkem!B25</f>
        <v>www.fulnek.cz </v>
      </c>
      <c r="C25" s="102"/>
      <c r="D25" s="31">
        <v>2</v>
      </c>
      <c r="E25" s="31"/>
      <c r="F25" s="94"/>
    </row>
    <row r="26" spans="1:6" s="16" customFormat="1" ht="15">
      <c r="A26" s="77" t="str">
        <f>Celkem!A26</f>
        <v>Mirotice</v>
      </c>
      <c r="B26" s="99" t="str">
        <f>Celkem!B26</f>
        <v>www.mirotice.cz</v>
      </c>
      <c r="C26" s="96"/>
      <c r="D26" s="15">
        <v>4</v>
      </c>
      <c r="E26" s="15"/>
      <c r="F26" s="91"/>
    </row>
    <row r="27" spans="1:6" s="19" customFormat="1" ht="15">
      <c r="A27" s="77" t="str">
        <f>Celkem!A27</f>
        <v>Příbor</v>
      </c>
      <c r="B27" s="98" t="str">
        <f>Celkem!B27</f>
        <v>www.pribor.eu </v>
      </c>
      <c r="C27" s="96"/>
      <c r="D27" s="15">
        <v>1</v>
      </c>
      <c r="E27" s="15"/>
      <c r="F27" s="91"/>
    </row>
    <row r="28" spans="1:115" s="13" customFormat="1" ht="15">
      <c r="A28" s="81" t="str">
        <f>Celkem!A28</f>
        <v>tip redakce Adamov</v>
      </c>
      <c r="B28" s="98" t="str">
        <f>Celkem!B28</f>
        <v>www.adamov.cz</v>
      </c>
      <c r="C28" s="96"/>
      <c r="D28" s="15">
        <v>3</v>
      </c>
      <c r="E28" s="15"/>
      <c r="F28" s="9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1:6" s="23" customFormat="1" ht="15">
      <c r="A29" s="81" t="str">
        <f>Celkem!A29</f>
        <v>tip redakce Česká Kamenice</v>
      </c>
      <c r="B29" s="99" t="str">
        <f>Celkem!B29</f>
        <v>www.ceska-kamenice.cz</v>
      </c>
      <c r="C29" s="96"/>
      <c r="D29" s="15">
        <v>7</v>
      </c>
      <c r="E29" s="15"/>
      <c r="F29" s="91"/>
    </row>
    <row r="30" spans="1:115" ht="15.75" thickBot="1">
      <c r="A30" s="82" t="str">
        <f>Celkem!A30</f>
        <v>tip redakce Jesenice</v>
      </c>
      <c r="B30" s="100" t="str">
        <f>Celkem!B30</f>
        <v>www.oujesenice.cz</v>
      </c>
      <c r="C30" s="96"/>
      <c r="D30" s="15">
        <v>5</v>
      </c>
      <c r="E30" s="15"/>
      <c r="F30" s="7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</row>
    <row r="31" spans="1:115" ht="15.75" thickBot="1">
      <c r="A31" s="29" t="str">
        <f>Celkem!A31</f>
        <v>Celkový počet</v>
      </c>
      <c r="B31" s="30">
        <f>Celkem!B31</f>
        <v>7</v>
      </c>
      <c r="C31" s="30">
        <f>COUNTIF(C24:C30,"&gt;0")</f>
        <v>0</v>
      </c>
      <c r="D31" s="30">
        <f>COUNTIF(D24:D30,"&gt;0")</f>
        <v>7</v>
      </c>
      <c r="E31" s="30">
        <f>COUNTIF(E24:E30,"&gt;0")</f>
        <v>0</v>
      </c>
      <c r="F31" s="30">
        <f>COUNTIF(F24:F30,"&gt;0")</f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</row>
    <row r="32" spans="1:115" ht="15.75" thickBot="1">
      <c r="A32" s="35"/>
      <c r="B32" s="92"/>
      <c r="C32" s="45"/>
      <c r="D32" s="79"/>
      <c r="E32" s="79"/>
      <c r="F32" s="7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6" ht="15.75" thickBot="1">
      <c r="A33" s="28" t="str">
        <f>Celkem!A33</f>
        <v>Obce s rozšířenou působností</v>
      </c>
      <c r="B33" s="89"/>
      <c r="C33" s="72"/>
      <c r="D33" s="72"/>
      <c r="E33" s="72"/>
      <c r="F33" s="72"/>
    </row>
    <row r="34" spans="1:6" s="16" customFormat="1" ht="15">
      <c r="A34" s="76" t="str">
        <f>Celkem!A34</f>
        <v>Bílovec</v>
      </c>
      <c r="B34" s="103" t="str">
        <f>Celkem!B34</f>
        <v>www.bilovec.cz </v>
      </c>
      <c r="C34" s="101"/>
      <c r="D34" s="80">
        <v>3</v>
      </c>
      <c r="E34" s="80"/>
      <c r="F34" s="93"/>
    </row>
    <row r="35" spans="1:6" s="16" customFormat="1" ht="15">
      <c r="A35" s="77" t="str">
        <f>Celkem!A35</f>
        <v>Brno-Bohunice </v>
      </c>
      <c r="B35" s="98" t="str">
        <f>Celkem!B35</f>
        <v>www.brno-bohunice.cz </v>
      </c>
      <c r="C35" s="96"/>
      <c r="D35" s="15">
        <v>4</v>
      </c>
      <c r="E35" s="15"/>
      <c r="F35" s="91"/>
    </row>
    <row r="36" spans="1:6" ht="15">
      <c r="A36" s="77" t="str">
        <f>Celkem!A36</f>
        <v>Kravaře</v>
      </c>
      <c r="B36" s="98" t="str">
        <f>Celkem!B36</f>
        <v>www.kravare.cz</v>
      </c>
      <c r="C36" s="96"/>
      <c r="D36" s="15">
        <v>6</v>
      </c>
      <c r="E36" s="15"/>
      <c r="F36" s="91"/>
    </row>
    <row r="37" spans="1:7" s="3" customFormat="1" ht="15">
      <c r="A37" s="77" t="str">
        <f>Celkem!A37</f>
        <v>Most</v>
      </c>
      <c r="B37" s="98" t="str">
        <f>Celkem!B37</f>
        <v>www.mesto-most.cz</v>
      </c>
      <c r="C37" s="96"/>
      <c r="D37" s="15">
        <v>2</v>
      </c>
      <c r="E37" s="15"/>
      <c r="F37" s="91"/>
      <c r="G37" s="16"/>
    </row>
    <row r="38" spans="1:7" s="3" customFormat="1" ht="15">
      <c r="A38" s="77" t="str">
        <f>Celkem!A38</f>
        <v>Nymburk</v>
      </c>
      <c r="B38" s="98" t="str">
        <f>Celkem!B38</f>
        <v>www.mesto-nymburk.cz</v>
      </c>
      <c r="C38" s="96"/>
      <c r="D38" s="15">
        <v>7</v>
      </c>
      <c r="E38" s="15"/>
      <c r="F38" s="91"/>
      <c r="G38" s="16"/>
    </row>
    <row r="39" spans="1:7" s="3" customFormat="1" ht="15">
      <c r="A39" s="83" t="str">
        <f>Celkem!A39</f>
        <v>tip redakce Kaplice</v>
      </c>
      <c r="B39" s="104" t="str">
        <f>Celkem!B39</f>
        <v>www.mestokaplice.cz</v>
      </c>
      <c r="C39" s="96"/>
      <c r="D39" s="15">
        <v>8</v>
      </c>
      <c r="E39" s="15"/>
      <c r="F39" s="91"/>
      <c r="G39" s="16"/>
    </row>
    <row r="40" spans="1:7" s="3" customFormat="1" ht="15">
      <c r="A40" s="81" t="str">
        <f>Celkem!A40</f>
        <v>tip redakce Trutnov</v>
      </c>
      <c r="B40" s="98" t="str">
        <f>Celkem!B40</f>
        <v>www.trutnov.cz </v>
      </c>
      <c r="C40" s="96"/>
      <c r="D40" s="15">
        <v>5</v>
      </c>
      <c r="E40" s="15"/>
      <c r="F40" s="91"/>
      <c r="G40" s="16"/>
    </row>
    <row r="41" spans="1:7" s="3" customFormat="1" ht="15.75" thickBot="1">
      <c r="A41" s="82" t="str">
        <f>Celkem!A41</f>
        <v>tip redakce Vimperk</v>
      </c>
      <c r="B41" s="100" t="str">
        <f>Celkem!B41</f>
        <v>www.vimperk.cz</v>
      </c>
      <c r="C41" s="96"/>
      <c r="D41" s="15">
        <v>1</v>
      </c>
      <c r="E41" s="15"/>
      <c r="F41" s="75"/>
      <c r="G41" s="16"/>
    </row>
    <row r="42" spans="1:7" s="3" customFormat="1" ht="15.75" thickBot="1">
      <c r="A42" s="29" t="str">
        <f>Celkem!A42</f>
        <v>Celkový počet</v>
      </c>
      <c r="B42" s="30">
        <f>Celkem!B42</f>
        <v>8</v>
      </c>
      <c r="C42" s="30">
        <f>COUNTIF(C34:C41,"&gt;0")</f>
        <v>0</v>
      </c>
      <c r="D42" s="30">
        <f>COUNTIF(D34:D41,"&gt;0")</f>
        <v>8</v>
      </c>
      <c r="E42" s="30">
        <f>COUNTIF(E34:E41,"&gt;0")</f>
        <v>0</v>
      </c>
      <c r="F42" s="30">
        <f>COUNTIF(F34:F41,"&gt;0")</f>
        <v>0</v>
      </c>
      <c r="G42" s="16"/>
    </row>
    <row r="43" spans="1:6" ht="15.75" thickBot="1">
      <c r="A43" s="17"/>
      <c r="B43" s="18"/>
      <c r="C43" s="8"/>
      <c r="D43" s="8"/>
      <c r="E43" s="8"/>
      <c r="F43" s="9"/>
    </row>
    <row r="44" spans="1:6" ht="15.75" thickBot="1">
      <c r="A44" s="88" t="str">
        <f>Celkem!A45</f>
        <v>Videa</v>
      </c>
      <c r="B44" s="89"/>
      <c r="C44" s="150" t="str">
        <f>Celkem!C44</f>
        <v>Originalita</v>
      </c>
      <c r="D44" s="155"/>
      <c r="E44" s="155"/>
      <c r="F44" s="152"/>
    </row>
    <row r="45" spans="1:6" ht="51.75">
      <c r="A45" s="84" t="str">
        <f>Celkem!A46</f>
        <v>Bílovec</v>
      </c>
      <c r="B45" s="105" t="str">
        <f>Celkem!B46</f>
        <v>www.youtube.com/watch?v=IFtkggyYlkI&amp;feature=c4-overview&amp;list=UUI01_zfeUtUOmsWWMR5blrg</v>
      </c>
      <c r="C45" s="156">
        <v>1</v>
      </c>
      <c r="D45" s="148"/>
      <c r="E45" s="148"/>
      <c r="F45" s="157"/>
    </row>
    <row r="46" spans="1:6" ht="39">
      <c r="A46" s="85" t="str">
        <f>Celkem!A47</f>
        <v>Chuderov</v>
      </c>
      <c r="B46" s="106" t="str">
        <f>Celkem!B47</f>
        <v>www.chuderov.cz/chuderov-2-v-jednom-a-spadove-obce/d-1883</v>
      </c>
      <c r="C46" s="158">
        <v>3</v>
      </c>
      <c r="D46" s="159"/>
      <c r="E46" s="159"/>
      <c r="F46" s="160"/>
    </row>
    <row r="47" spans="1:6" ht="51.75">
      <c r="A47" s="85" t="str">
        <f>Celkem!A48</f>
        <v>Modlany</v>
      </c>
      <c r="B47" s="106" t="str">
        <f>Celkem!B48</f>
        <v>www.modlany.cz/vismo/dokumenty2.asp?id=2262&amp;n=teplakova-zabava-zabrany-jsou-otrava&amp;p1=1849</v>
      </c>
      <c r="C47" s="158">
        <v>4</v>
      </c>
      <c r="D47" s="159"/>
      <c r="E47" s="159"/>
      <c r="F47" s="160"/>
    </row>
    <row r="48" spans="1:6" ht="51.75">
      <c r="A48" s="85" t="str">
        <f>Celkem!A49</f>
        <v>Most</v>
      </c>
      <c r="B48" s="106" t="str">
        <f>Celkem!B49</f>
        <v>tv.mesto-most.cz/den-magistra-kelleyho/g-5343/id_obrazky=9606&amp;typ_sady=2</v>
      </c>
      <c r="C48" s="158">
        <v>5</v>
      </c>
      <c r="D48" s="159"/>
      <c r="E48" s="159"/>
      <c r="F48" s="160"/>
    </row>
    <row r="49" spans="1:6" ht="51.75">
      <c r="A49" s="86" t="str">
        <f>Celkem!A50</f>
        <v>tip redakce Čížkov</v>
      </c>
      <c r="B49" s="106" t="str">
        <f>Celkem!B50</f>
        <v>www.obec-cizkov.cz/cs/zahradka/historie/jak-se-v-zahradce-hraly-karty/R92-A1161/</v>
      </c>
      <c r="C49" s="158">
        <v>2</v>
      </c>
      <c r="D49" s="159"/>
      <c r="E49" s="159"/>
      <c r="F49" s="160"/>
    </row>
    <row r="50" spans="1:6" ht="26.25">
      <c r="A50" s="86" t="str">
        <f>Celkem!A51</f>
        <v>tip redakce Knínice u Boskovic</v>
      </c>
      <c r="B50" s="106" t="str">
        <f>Celkem!B51</f>
        <v>www.youtube.com/watch?v=T6Cq1QbYZqE</v>
      </c>
      <c r="C50" s="158">
        <v>6</v>
      </c>
      <c r="D50" s="159"/>
      <c r="E50" s="159"/>
      <c r="F50" s="160"/>
    </row>
    <row r="51" spans="1:6" ht="15.75" thickBot="1">
      <c r="A51" s="87" t="str">
        <f>Celkem!A52</f>
        <v>tip redakce Šitbořice</v>
      </c>
      <c r="B51" s="107" t="str">
        <f>Celkem!B52</f>
        <v>http://vimeo.com/43765803</v>
      </c>
      <c r="C51" s="161">
        <v>7</v>
      </c>
      <c r="D51" s="162"/>
      <c r="E51" s="162"/>
      <c r="F51" s="163"/>
    </row>
    <row r="52" spans="1:6" ht="15.75" thickBot="1">
      <c r="A52" s="29" t="str">
        <f>Celkem!A53</f>
        <v>Celkový počet</v>
      </c>
      <c r="B52" s="30">
        <f>Celkem!B53</f>
        <v>7</v>
      </c>
      <c r="C52" s="179">
        <f>COUNTIF(C45:C51,"&gt;0")</f>
        <v>7</v>
      </c>
      <c r="D52" s="180"/>
      <c r="E52" s="180"/>
      <c r="F52" s="181"/>
    </row>
    <row r="53" ht="15">
      <c r="A53" s="9"/>
    </row>
    <row r="54" spans="1:3" ht="15">
      <c r="A54" s="6"/>
      <c r="B54" s="2"/>
      <c r="C54" s="2"/>
    </row>
    <row r="55" ht="15">
      <c r="A55" s="7"/>
    </row>
    <row r="56" ht="15">
      <c r="A56" s="7"/>
    </row>
    <row r="57" ht="15">
      <c r="A57" s="7"/>
    </row>
    <row r="59" ht="15">
      <c r="A59" s="7"/>
    </row>
    <row r="60" ht="15">
      <c r="A60" s="7"/>
    </row>
    <row r="61" ht="15">
      <c r="A61" s="7"/>
    </row>
    <row r="62" ht="15">
      <c r="A62" s="6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80" ht="15">
      <c r="C80" s="7"/>
    </row>
  </sheetData>
  <sheetProtection/>
  <mergeCells count="10">
    <mergeCell ref="C49:F49"/>
    <mergeCell ref="C50:F50"/>
    <mergeCell ref="C51:F51"/>
    <mergeCell ref="C52:F52"/>
    <mergeCell ref="C4:F4"/>
    <mergeCell ref="C44:F44"/>
    <mergeCell ref="C45:F45"/>
    <mergeCell ref="C46:F46"/>
    <mergeCell ref="C47:F47"/>
    <mergeCell ref="C48:F48"/>
  </mergeCells>
  <hyperlinks>
    <hyperlink ref="B6" r:id="rId1" display="www.mesto-chlumec.cz "/>
    <hyperlink ref="B10" r:id="rId2" display="www.krtiny.cz"/>
    <hyperlink ref="B14" r:id="rId3" display="www.nevren.cz"/>
    <hyperlink ref="B7" r:id="rId4" display="www.chotec.cz"/>
    <hyperlink ref="B20" r:id="rId5" display="www.zakolany.cz"/>
    <hyperlink ref="B9" r:id="rId6" display="www.jince.cz"/>
    <hyperlink ref="B15" r:id="rId7" display="www.novosedlice.cz"/>
    <hyperlink ref="B16" r:id="rId8" display="www.orechov-uh.cz "/>
    <hyperlink ref="B17" r:id="rId9" display="www.oupetrovice.cz"/>
    <hyperlink ref="B18" r:id="rId10" display="www.rapotin.cz"/>
    <hyperlink ref="B19" r:id="rId11" display="www.stezery.cz"/>
    <hyperlink ref="B12" r:id="rId12" display="www.mnetes.cz "/>
    <hyperlink ref="B13" r:id="rId13" display="www.modlany.cz"/>
    <hyperlink ref="B8" r:id="rId14" display="www.chuderov.cz"/>
    <hyperlink ref="B11" r:id="rId15" display="www.libina.cz"/>
    <hyperlink ref="B26" r:id="rId16" display="www.mirotice.cz"/>
    <hyperlink ref="B24" r:id="rId17" display="www.duchcov.cz "/>
    <hyperlink ref="B25" r:id="rId18" display="www.fulnek.cz "/>
    <hyperlink ref="B27" r:id="rId19" display="www.pribor.eu "/>
    <hyperlink ref="B28" r:id="rId20" display="www.adamov.cz"/>
    <hyperlink ref="B30" r:id="rId21" display="www.oujesenice.cz"/>
    <hyperlink ref="B29" r:id="rId22" display="www.ceska-kamenice.cz"/>
    <hyperlink ref="B37" r:id="rId23" display="www.mesto-most.cz"/>
    <hyperlink ref="B36" r:id="rId24" display="www.kravare.cz"/>
    <hyperlink ref="B34" r:id="rId25" display="www.bilovec.cz "/>
    <hyperlink ref="B38" r:id="rId26" display="www.mesto-nymburk.cz"/>
    <hyperlink ref="B41" r:id="rId27" display="www.vimperk.cz"/>
    <hyperlink ref="B39" r:id="rId28" display="www.mestokaplice.cz"/>
    <hyperlink ref="B40" r:id="rId29" display="www.trutnov.cz "/>
    <hyperlink ref="B35" r:id="rId30" display="www.brno-bohunice.cz "/>
    <hyperlink ref="B45" r:id="rId31" display="www.youtube.com/watch?v=IFtkggyYlkI&amp;feature=c4-overview&amp;list=UUI01_zfeUtUOmsWWMR5blrg"/>
    <hyperlink ref="B48" r:id="rId32" display="tv.mesto-most.cz/den-magistra-kelleyho/g-5343/id_obrazky=9606&amp;typ_sady=2"/>
    <hyperlink ref="B50" r:id="rId33" display="www.youtube.com/watch?v=T6Cq1QbYZqE"/>
    <hyperlink ref="B47" r:id="rId34" display="www.modlany.cz/vismo/dokumenty2.asp?id=2262&amp;n=teplakova-zabava-zabrany-jsou-otrava&amp;p1=1849"/>
    <hyperlink ref="B46" r:id="rId35" display="www.chuderov.cz/chuderov-2-v-jednom-a-spadove-obce/d-1883"/>
    <hyperlink ref="B49" r:id="rId36" display="www.obec-cizkov.cz/cs/zahradka/historie/jak-se-v-zahradce-hraly-karty/R92-A1161/"/>
    <hyperlink ref="B51" r:id="rId37" display="http://vimeo.com/43765803"/>
  </hyperlink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0" r:id="rId3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00"/>
  <sheetViews>
    <sheetView tabSelected="1" zoomScale="75" zoomScaleNormal="75" zoomScalePageLayoutView="0" workbookViewId="0" topLeftCell="A25">
      <selection activeCell="F59" sqref="F59"/>
    </sheetView>
  </sheetViews>
  <sheetFormatPr defaultColWidth="9.140625" defaultRowHeight="15"/>
  <cols>
    <col min="1" max="1" width="35.00390625" style="0" customWidth="1"/>
    <col min="2" max="2" width="24.00390625" style="39" customWidth="1"/>
    <col min="3" max="3" width="23.7109375" style="0" customWidth="1"/>
    <col min="4" max="4" width="21.28125" style="0" customWidth="1"/>
    <col min="5" max="5" width="25.00390625" style="0" customWidth="1"/>
    <col min="6" max="6" width="17.57421875" style="0" customWidth="1"/>
    <col min="7" max="7" width="24.00390625" style="0" customWidth="1"/>
    <col min="8" max="8" width="18.140625" style="0" customWidth="1"/>
    <col min="9" max="9" width="20.140625" style="0" customWidth="1"/>
    <col min="10" max="10" width="20.7109375" style="0" customWidth="1"/>
    <col min="11" max="11" width="16.28125" style="38" customWidth="1"/>
    <col min="12" max="12" width="14.421875" style="39" customWidth="1"/>
  </cols>
  <sheetData>
    <row r="1" ht="15">
      <c r="A1" s="37" t="s">
        <v>12</v>
      </c>
    </row>
    <row r="2" ht="15.75" thickBot="1"/>
    <row r="3" spans="3:119" ht="15.75" thickBot="1">
      <c r="C3" s="153" t="s">
        <v>8</v>
      </c>
      <c r="D3" s="154"/>
      <c r="E3" s="154"/>
      <c r="F3" s="154"/>
      <c r="G3" s="154"/>
      <c r="H3" s="154"/>
      <c r="I3" s="154"/>
      <c r="J3" s="151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3:119" ht="15.75" thickBot="1">
      <c r="C4" s="150" t="s">
        <v>7</v>
      </c>
      <c r="D4" s="151"/>
      <c r="E4" s="150" t="s">
        <v>96</v>
      </c>
      <c r="F4" s="152"/>
      <c r="G4" s="150" t="s">
        <v>97</v>
      </c>
      <c r="H4" s="152"/>
      <c r="I4" s="150" t="s">
        <v>17</v>
      </c>
      <c r="J4" s="151"/>
      <c r="K4" s="41"/>
      <c r="L4" s="4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</row>
    <row r="5" spans="1:119" s="13" customFormat="1" ht="15.75" thickBot="1">
      <c r="A5" s="28" t="s">
        <v>0</v>
      </c>
      <c r="B5" s="62" t="s">
        <v>90</v>
      </c>
      <c r="C5" s="49" t="s">
        <v>15</v>
      </c>
      <c r="D5" s="56" t="s">
        <v>16</v>
      </c>
      <c r="E5" s="57" t="s">
        <v>15</v>
      </c>
      <c r="F5" s="50" t="s">
        <v>16</v>
      </c>
      <c r="G5" s="57" t="s">
        <v>15</v>
      </c>
      <c r="H5" s="43" t="s">
        <v>16</v>
      </c>
      <c r="I5" s="57" t="s">
        <v>15</v>
      </c>
      <c r="J5" s="43" t="s">
        <v>16</v>
      </c>
      <c r="K5" s="49" t="s">
        <v>18</v>
      </c>
      <c r="L5" s="120" t="s">
        <v>14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</row>
    <row r="6" spans="1:119" ht="15.75" thickBot="1">
      <c r="A6" s="133" t="s">
        <v>23</v>
      </c>
      <c r="B6" s="63" t="s">
        <v>36</v>
      </c>
      <c r="C6" s="51">
        <f>SUM(List1:List9!C6)/C21</f>
        <v>4</v>
      </c>
      <c r="D6" s="52">
        <f>(B21-C6)/(B21-1)*D56</f>
        <v>11.785714285714285</v>
      </c>
      <c r="E6" s="128">
        <f>SUM(List1:List9!D6)/E21</f>
        <v>5.666666666666667</v>
      </c>
      <c r="F6" s="52">
        <f>(B21-E6)/(B21-1)*F56</f>
        <v>10</v>
      </c>
      <c r="G6" s="51">
        <f>SUM(List1:List9!E6)/G21</f>
        <v>3.5</v>
      </c>
      <c r="H6" s="52">
        <f>(B21-G6)/(B21-1)*H56</f>
        <v>28.75</v>
      </c>
      <c r="I6" s="51">
        <f>SUM(List1:List9!F6)/I21</f>
        <v>12</v>
      </c>
      <c r="J6" s="52">
        <f>(B21-I6)/(B21-1)*J56</f>
        <v>7.5</v>
      </c>
      <c r="K6" s="121">
        <f aca="true" t="shared" si="0" ref="K6:K20">ROUND(D6+F6+H6+J6,1)</f>
        <v>58</v>
      </c>
      <c r="L6" s="124">
        <f>RANK(K6,K6:K20,0)</f>
        <v>5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</row>
    <row r="7" spans="1:119" ht="15.75" thickBot="1">
      <c r="A7" s="134" t="s">
        <v>24</v>
      </c>
      <c r="B7" s="63" t="s">
        <v>37</v>
      </c>
      <c r="C7" s="53">
        <f>SUM(List1:List9!C7)/C21</f>
        <v>12.5</v>
      </c>
      <c r="D7" s="54">
        <f>(B21-C7)/(B21-1)*D56</f>
        <v>2.678571428571429</v>
      </c>
      <c r="E7" s="129">
        <f>SUM(List1:List9!D7)/E21</f>
        <v>12.333333333333334</v>
      </c>
      <c r="F7" s="54">
        <f>(B21-E7)/(B21-1)*F56</f>
        <v>2.8571428571428568</v>
      </c>
      <c r="G7" s="53">
        <f>SUM(List1:List9!E7)/G21</f>
        <v>3.5</v>
      </c>
      <c r="H7" s="54">
        <f>(B21-G7)/(B21-1)*H56</f>
        <v>28.75</v>
      </c>
      <c r="I7" s="53">
        <f>SUM(List1:List9!F7)/I21</f>
        <v>8.5</v>
      </c>
      <c r="J7" s="54">
        <f>(B21-I7)/(B21-1)*J56</f>
        <v>16.25</v>
      </c>
      <c r="K7" s="121">
        <f t="shared" si="0"/>
        <v>50.5</v>
      </c>
      <c r="L7" s="124">
        <f>RANK(K7,K6:K20,0)</f>
        <v>8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</row>
    <row r="8" spans="1:119" ht="15.75" thickBot="1">
      <c r="A8" s="134" t="s">
        <v>25</v>
      </c>
      <c r="B8" s="63" t="s">
        <v>38</v>
      </c>
      <c r="C8" s="53">
        <f>SUM(List1:List9!C8)/C21</f>
        <v>5</v>
      </c>
      <c r="D8" s="54">
        <f>(B21-C8)/(B21-1)*D56</f>
        <v>10.714285714285715</v>
      </c>
      <c r="E8" s="129">
        <f>SUM(List1:List9!D8)/E21</f>
        <v>6.333333333333333</v>
      </c>
      <c r="F8" s="54">
        <f>(B21-E8)/(B21-1)*F56</f>
        <v>9.285714285714288</v>
      </c>
      <c r="G8" s="53">
        <f>SUM(List1:List9!E8)/G21</f>
        <v>5</v>
      </c>
      <c r="H8" s="54">
        <f>(B21-G8)/(B21-1)*H56</f>
        <v>25</v>
      </c>
      <c r="I8" s="53">
        <f>SUM(List1:List9!F8)/I21</f>
        <v>2.5</v>
      </c>
      <c r="J8" s="54">
        <f>(B21-I8)/(B21-1)*J56</f>
        <v>31.25</v>
      </c>
      <c r="K8" s="121">
        <f t="shared" si="0"/>
        <v>76.3</v>
      </c>
      <c r="L8" s="124">
        <f>RANK(K8,K6:K20,0)</f>
        <v>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</row>
    <row r="9" spans="1:119" ht="15.75" thickBot="1">
      <c r="A9" s="134" t="s">
        <v>26</v>
      </c>
      <c r="B9" s="63" t="s">
        <v>39</v>
      </c>
      <c r="C9" s="53">
        <f>SUM(List1:List9!C9)/C21</f>
        <v>7.5</v>
      </c>
      <c r="D9" s="54">
        <f>(B21-C9)/(B21-1)*D56</f>
        <v>8.035714285714285</v>
      </c>
      <c r="E9" s="129">
        <f>SUM(List1:List9!D9)/E21</f>
        <v>13</v>
      </c>
      <c r="F9" s="54">
        <f>(B21-E9)/(B21-1)*F56</f>
        <v>2.142857142857143</v>
      </c>
      <c r="G9" s="53">
        <f>SUM(List1:List9!E9)/G21</f>
        <v>13</v>
      </c>
      <c r="H9" s="54">
        <f>(B21-G9)/(B21-1)*H56</f>
        <v>5</v>
      </c>
      <c r="I9" s="53">
        <f>SUM(List1:List9!F9)/I21</f>
        <v>8</v>
      </c>
      <c r="J9" s="54">
        <f>(B21-I9)/(B21-1)*J56</f>
        <v>17.5</v>
      </c>
      <c r="K9" s="121">
        <f t="shared" si="0"/>
        <v>32.7</v>
      </c>
      <c r="L9" s="124">
        <f>RANK(K9,K6:K20,0)</f>
        <v>14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ht="15.75" thickBot="1">
      <c r="A10" s="134" t="s">
        <v>27</v>
      </c>
      <c r="B10" s="63" t="s">
        <v>40</v>
      </c>
      <c r="C10" s="53">
        <f>SUM(List1:List9!C10)/C21</f>
        <v>8.5</v>
      </c>
      <c r="D10" s="54">
        <f>(B21-C10)/(B21-1)*D56</f>
        <v>6.964285714285714</v>
      </c>
      <c r="E10" s="129">
        <f>SUM(List1:List9!D10)/E21</f>
        <v>11.333333333333334</v>
      </c>
      <c r="F10" s="54">
        <f>(B21-E10)/(B21-1)*F56</f>
        <v>3.928571428571428</v>
      </c>
      <c r="G10" s="53">
        <f>SUM(List1:List9!E10)/G21</f>
        <v>2</v>
      </c>
      <c r="H10" s="54">
        <f>(B21-G10)/(B21-1)*H56</f>
        <v>32.5</v>
      </c>
      <c r="I10" s="53">
        <f>SUM(List1:List9!F10)/I21</f>
        <v>7</v>
      </c>
      <c r="J10" s="54">
        <f>(B21-I10)/(B21-1)*J56</f>
        <v>20</v>
      </c>
      <c r="K10" s="121">
        <f t="shared" si="0"/>
        <v>63.4</v>
      </c>
      <c r="L10" s="124">
        <f>RANK(K10,K6:K20,0)</f>
        <v>3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</row>
    <row r="11" spans="1:119" ht="15.75" thickBot="1">
      <c r="A11" s="134" t="s">
        <v>2</v>
      </c>
      <c r="B11" s="63" t="s">
        <v>3</v>
      </c>
      <c r="C11" s="53">
        <f>SUM(List1:List9!C11)/C21</f>
        <v>10.5</v>
      </c>
      <c r="D11" s="54">
        <f>(B21-C11)/(B21-1)*D56</f>
        <v>4.821428571428572</v>
      </c>
      <c r="E11" s="129">
        <f>SUM(List1:List9!D11)/E21</f>
        <v>5.666666666666667</v>
      </c>
      <c r="F11" s="54">
        <f>(B21-E11)/(B21-1)*F56</f>
        <v>10</v>
      </c>
      <c r="G11" s="53">
        <f>SUM(List1:List9!E11)/G21</f>
        <v>12.5</v>
      </c>
      <c r="H11" s="54">
        <f>(B21-G11)/(B21-1)*H56</f>
        <v>6.25</v>
      </c>
      <c r="I11" s="53">
        <f>SUM(List1:List9!F11)/I21</f>
        <v>5</v>
      </c>
      <c r="J11" s="54">
        <f>(B21-I11)/(B21-1)*J56</f>
        <v>25</v>
      </c>
      <c r="K11" s="121">
        <f t="shared" si="0"/>
        <v>46.1</v>
      </c>
      <c r="L11" s="124">
        <f>RANK(K11,K6:K20,0)</f>
        <v>9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1:119" ht="15.75" thickBot="1">
      <c r="A12" s="134" t="s">
        <v>28</v>
      </c>
      <c r="B12" s="63" t="s">
        <v>41</v>
      </c>
      <c r="C12" s="53">
        <f>SUM(List1:List9!C12)/C21</f>
        <v>8</v>
      </c>
      <c r="D12" s="54">
        <f>(B21-C12)/(B21-1)*D56</f>
        <v>7.5</v>
      </c>
      <c r="E12" s="129">
        <f>SUM(List1:List9!D12)/E21</f>
        <v>7.666666666666667</v>
      </c>
      <c r="F12" s="54">
        <f>(B21-E12)/(B21-1)*F56</f>
        <v>7.857142857142858</v>
      </c>
      <c r="G12" s="53">
        <f>SUM(List1:List9!E12)/G21</f>
        <v>7</v>
      </c>
      <c r="H12" s="54">
        <f>(B21-G12)/(B21-1)*H56</f>
        <v>20</v>
      </c>
      <c r="I12" s="53">
        <f>SUM(List1:List9!F12)/I21</f>
        <v>7</v>
      </c>
      <c r="J12" s="54">
        <f>(B21-I12)/(B21-1)*J56</f>
        <v>20</v>
      </c>
      <c r="K12" s="121">
        <f t="shared" si="0"/>
        <v>55.4</v>
      </c>
      <c r="L12" s="124">
        <f>RANK(K12,K6:K20,0)</f>
        <v>7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</row>
    <row r="13" spans="1:119" ht="15.75" thickBot="1">
      <c r="A13" s="134" t="s">
        <v>29</v>
      </c>
      <c r="B13" s="64" t="s">
        <v>42</v>
      </c>
      <c r="C13" s="53">
        <f>SUM(List1:List9!C13)/C21</f>
        <v>7</v>
      </c>
      <c r="D13" s="54">
        <f>(B21-C13)/(B21-1)*D56</f>
        <v>8.571428571428571</v>
      </c>
      <c r="E13" s="129">
        <f>SUM(List1:List9!D13)/E21</f>
        <v>3.6666666666666665</v>
      </c>
      <c r="F13" s="54">
        <f>(B21-E13)/(B21-1)*F56</f>
        <v>12.142857142857142</v>
      </c>
      <c r="G13" s="53">
        <f>SUM(List1:List9!E13)/G21</f>
        <v>7.5</v>
      </c>
      <c r="H13" s="54">
        <f>(B21-G13)/(B21-1)*H56</f>
        <v>18.75</v>
      </c>
      <c r="I13" s="53">
        <f>SUM(List1:List9!F13)/I21</f>
        <v>2.5</v>
      </c>
      <c r="J13" s="54">
        <f>(B21-I13)/(B21-1)*J56</f>
        <v>31.25</v>
      </c>
      <c r="K13" s="121">
        <f t="shared" si="0"/>
        <v>70.7</v>
      </c>
      <c r="L13" s="124">
        <f>RANK(K13,K6:K20,0)</f>
        <v>2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</row>
    <row r="14" spans="1:119" ht="15.75" thickBot="1">
      <c r="A14" s="134" t="s">
        <v>30</v>
      </c>
      <c r="B14" s="63" t="s">
        <v>43</v>
      </c>
      <c r="C14" s="53">
        <f>SUM(List1:List9!C14)/C21</f>
        <v>8</v>
      </c>
      <c r="D14" s="54">
        <f>(B21-C14)/(B21-1)*D56</f>
        <v>7.5</v>
      </c>
      <c r="E14" s="129">
        <f>SUM(List1:List9!D14)/E21</f>
        <v>5.666666666666667</v>
      </c>
      <c r="F14" s="54">
        <f>(B21-E14)/(B21-1)*F56</f>
        <v>10</v>
      </c>
      <c r="G14" s="53">
        <f>SUM(List1:List9!E14)/G21</f>
        <v>9.5</v>
      </c>
      <c r="H14" s="54">
        <f>(B21-G14)/(B21-1)*H56</f>
        <v>13.75</v>
      </c>
      <c r="I14" s="53">
        <f>SUM(List1:List9!F14)/I21</f>
        <v>11</v>
      </c>
      <c r="J14" s="54">
        <f>(B21-I14)/(B21-1)*J56</f>
        <v>10</v>
      </c>
      <c r="K14" s="121">
        <f t="shared" si="0"/>
        <v>41.3</v>
      </c>
      <c r="L14" s="124">
        <f>RANK(K14,K6:K20,0)</f>
        <v>12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</row>
    <row r="15" spans="1:119" ht="15.75" thickBot="1">
      <c r="A15" s="134" t="s">
        <v>4</v>
      </c>
      <c r="B15" s="63" t="s">
        <v>5</v>
      </c>
      <c r="C15" s="53">
        <f>SUM(List1:List9!C15)/C21</f>
        <v>11</v>
      </c>
      <c r="D15" s="54">
        <f>(B21-C15)/(B21-1)*D56</f>
        <v>4.285714285714286</v>
      </c>
      <c r="E15" s="129">
        <f>SUM(List1:List9!D15)/E21</f>
        <v>7.666666666666667</v>
      </c>
      <c r="F15" s="54">
        <f>(B21-E15)/(B21-1)*F56</f>
        <v>7.857142857142858</v>
      </c>
      <c r="G15" s="53">
        <f>SUM(List1:List9!E15)/G21</f>
        <v>11.5</v>
      </c>
      <c r="H15" s="54">
        <f>(B21-G15)/(B21-1)*H56</f>
        <v>8.75</v>
      </c>
      <c r="I15" s="53">
        <f>SUM(List1:List9!F15)/I21</f>
        <v>9</v>
      </c>
      <c r="J15" s="54">
        <f>(B21-I15)/(B21-1)*J56</f>
        <v>15</v>
      </c>
      <c r="K15" s="121">
        <f t="shared" si="0"/>
        <v>35.9</v>
      </c>
      <c r="L15" s="124">
        <f>RANK(K15,K6:K20,0)</f>
        <v>13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</row>
    <row r="16" spans="1:119" ht="15.75" thickBot="1">
      <c r="A16" s="134" t="s">
        <v>31</v>
      </c>
      <c r="B16" s="63" t="s">
        <v>44</v>
      </c>
      <c r="C16" s="53">
        <f>SUM(List1:List9!C16)/C21</f>
        <v>11.5</v>
      </c>
      <c r="D16" s="54">
        <f>(B21-C16)/(B21-1)*D56</f>
        <v>3.75</v>
      </c>
      <c r="E16" s="129">
        <f>SUM(List1:List9!D16)/E21</f>
        <v>12</v>
      </c>
      <c r="F16" s="54">
        <f>(B21-E16)/(B21-1)*F56</f>
        <v>3.214285714285714</v>
      </c>
      <c r="G16" s="53">
        <f>SUM(List1:List9!E16)/G21</f>
        <v>7.5</v>
      </c>
      <c r="H16" s="54">
        <f>(B21-G16)/(B21-1)*H56</f>
        <v>18.75</v>
      </c>
      <c r="I16" s="53">
        <f>SUM(List1:List9!F16)/I21</f>
        <v>8.5</v>
      </c>
      <c r="J16" s="54">
        <f>(B21-I16)/(B21-1)*J56</f>
        <v>16.25</v>
      </c>
      <c r="K16" s="121">
        <f t="shared" si="0"/>
        <v>42</v>
      </c>
      <c r="L16" s="124">
        <f>RANK(K16,K6:K20,0)</f>
        <v>11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</row>
    <row r="17" spans="1:119" ht="15.75" thickBot="1">
      <c r="A17" s="134" t="s">
        <v>32</v>
      </c>
      <c r="B17" s="63" t="s">
        <v>45</v>
      </c>
      <c r="C17" s="53">
        <f>SUM(List1:List9!C17)/C21</f>
        <v>1</v>
      </c>
      <c r="D17" s="54">
        <f>(B21-C17)/(B21-1)*D56</f>
        <v>15</v>
      </c>
      <c r="E17" s="129">
        <f>SUM(List1:List9!D17)/E21</f>
        <v>2</v>
      </c>
      <c r="F17" s="54">
        <f>(B21-E17)/(B21-1)*F56</f>
        <v>13.928571428571429</v>
      </c>
      <c r="G17" s="53">
        <f>SUM(List1:List9!E17)/G21</f>
        <v>10</v>
      </c>
      <c r="H17" s="54">
        <f>(B21-G17)/(B21-1)*H56</f>
        <v>12.5</v>
      </c>
      <c r="I17" s="53">
        <f>SUM(List1:List9!F17)/I21</f>
        <v>9</v>
      </c>
      <c r="J17" s="54">
        <f>(B21-I17)/(B21-1)*J56</f>
        <v>15</v>
      </c>
      <c r="K17" s="121">
        <f t="shared" si="0"/>
        <v>56.4</v>
      </c>
      <c r="L17" s="124">
        <f>RANK(K17,K6:K20,0)</f>
        <v>6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</row>
    <row r="18" spans="1:119" ht="15.75" thickBot="1">
      <c r="A18" s="134" t="s">
        <v>33</v>
      </c>
      <c r="B18" s="63" t="s">
        <v>46</v>
      </c>
      <c r="C18" s="53">
        <f>SUM(List1:List9!C18)/C21</f>
        <v>3</v>
      </c>
      <c r="D18" s="54">
        <f>(B21-C18)/(B21-1)*D56</f>
        <v>12.857142857142856</v>
      </c>
      <c r="E18" s="129">
        <f>SUM(List1:List9!D18)/E21</f>
        <v>5.666666666666667</v>
      </c>
      <c r="F18" s="54">
        <f>(B21-E18)/(B21-1)*F56</f>
        <v>10</v>
      </c>
      <c r="G18" s="53">
        <f>SUM(List1:List9!E18)/G21</f>
        <v>5</v>
      </c>
      <c r="H18" s="54">
        <f>(B21-G18)/(B21-1)*H56</f>
        <v>25</v>
      </c>
      <c r="I18" s="53">
        <f>SUM(List1:List9!F18)/I21</f>
        <v>9.5</v>
      </c>
      <c r="J18" s="54">
        <f>(B21-I18)/(B21-1)*J56</f>
        <v>13.75</v>
      </c>
      <c r="K18" s="121">
        <f t="shared" si="0"/>
        <v>61.6</v>
      </c>
      <c r="L18" s="124">
        <f>RANK(K18,K6:K20,0)</f>
        <v>4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</row>
    <row r="19" spans="1:119" ht="15.75" thickBot="1">
      <c r="A19" s="134" t="s">
        <v>34</v>
      </c>
      <c r="B19" s="63" t="s">
        <v>47</v>
      </c>
      <c r="C19" s="53">
        <f>SUM(List1:List9!C19)/C21</f>
        <v>13</v>
      </c>
      <c r="D19" s="54">
        <f>(B21-C19)/(B21-1)*D56</f>
        <v>2.142857142857143</v>
      </c>
      <c r="E19" s="129">
        <f>SUM(List1:List9!D19)/E21</f>
        <v>9.333333333333334</v>
      </c>
      <c r="F19" s="54">
        <f>(B21-E19)/(B21-1)*F56</f>
        <v>6.07142857142857</v>
      </c>
      <c r="G19" s="53">
        <f>SUM(List1:List9!E19)/G21</f>
        <v>14.5</v>
      </c>
      <c r="H19" s="54">
        <f>(B21-G19)/(B21-1)*H56</f>
        <v>1.25</v>
      </c>
      <c r="I19" s="53">
        <f>SUM(List1:List9!F19)/I21</f>
        <v>12</v>
      </c>
      <c r="J19" s="54">
        <f>(B21-I19)/(B21-1)*J56</f>
        <v>7.5</v>
      </c>
      <c r="K19" s="121">
        <f t="shared" si="0"/>
        <v>17</v>
      </c>
      <c r="L19" s="124">
        <f>RANK(K19,K6:K20,0)</f>
        <v>15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</row>
    <row r="20" spans="1:119" ht="15.75" thickBot="1">
      <c r="A20" s="135" t="s">
        <v>35</v>
      </c>
      <c r="B20" s="63" t="s">
        <v>48</v>
      </c>
      <c r="C20" s="53">
        <f>SUM(List1:List9!C20)/C21</f>
        <v>9.5</v>
      </c>
      <c r="D20" s="54">
        <f>(B21-C20)/(B21-1)*D56</f>
        <v>5.892857142857142</v>
      </c>
      <c r="E20" s="129">
        <f>SUM(List1:List9!D20)/E21</f>
        <v>12</v>
      </c>
      <c r="F20" s="54">
        <f>(B21-E20)/(B21-1)*F56</f>
        <v>3.214285714285714</v>
      </c>
      <c r="G20" s="53">
        <f>SUM(List1:List9!E20)/G21</f>
        <v>8</v>
      </c>
      <c r="H20" s="54">
        <f>(B21-G20)/(B21-1)*H56</f>
        <v>17.5</v>
      </c>
      <c r="I20" s="53">
        <f>SUM(List1:List9!F20)/I21</f>
        <v>8.5</v>
      </c>
      <c r="J20" s="146">
        <f>(B21-I20)/(B21-1)*J56</f>
        <v>16.25</v>
      </c>
      <c r="K20" s="121">
        <f t="shared" si="0"/>
        <v>42.9</v>
      </c>
      <c r="L20" s="124">
        <f>RANK(K20,K6:K20,0)</f>
        <v>10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</row>
    <row r="21" spans="1:12" s="16" customFormat="1" ht="15.75" thickBot="1">
      <c r="A21" s="29" t="s">
        <v>10</v>
      </c>
      <c r="B21" s="30">
        <f>COUNTIF(B6:B20,"*")</f>
        <v>15</v>
      </c>
      <c r="C21" s="30">
        <f>SUM(List1:List9!C21)/B21</f>
        <v>2</v>
      </c>
      <c r="D21" s="47"/>
      <c r="E21" s="30">
        <f>SUM(List1:List9!D21)/B21</f>
        <v>3</v>
      </c>
      <c r="F21" s="48"/>
      <c r="G21" s="30">
        <f>SUM(List1:List9!E21)/B21</f>
        <v>2</v>
      </c>
      <c r="H21" s="48"/>
      <c r="I21" s="30">
        <f>SUM(List1:List9!F21)/B21</f>
        <v>2</v>
      </c>
      <c r="J21" s="18"/>
      <c r="K21" s="38"/>
      <c r="L21" s="125"/>
    </row>
    <row r="22" spans="1:119" s="9" customFormat="1" ht="15">
      <c r="A22" s="32"/>
      <c r="B22" s="34"/>
      <c r="C22" s="33"/>
      <c r="D22" s="33"/>
      <c r="E22" s="34"/>
      <c r="F22" s="33"/>
      <c r="G22" s="34"/>
      <c r="H22" s="33"/>
      <c r="I22" s="34"/>
      <c r="J22" s="45"/>
      <c r="K22" s="41"/>
      <c r="L22" s="126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</row>
    <row r="23" spans="1:119" s="13" customFormat="1" ht="15.75" thickBot="1">
      <c r="A23" s="136" t="s">
        <v>49</v>
      </c>
      <c r="B23" s="65"/>
      <c r="C23" s="14"/>
      <c r="D23" s="14"/>
      <c r="E23" s="14"/>
      <c r="F23" s="14"/>
      <c r="G23" s="14"/>
      <c r="H23" s="14"/>
      <c r="I23" s="14"/>
      <c r="J23" s="44"/>
      <c r="K23" s="40"/>
      <c r="L23" s="1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</row>
    <row r="24" spans="1:119" ht="15.75" thickBot="1">
      <c r="A24" s="134" t="s">
        <v>50</v>
      </c>
      <c r="B24" s="63" t="s">
        <v>57</v>
      </c>
      <c r="C24" s="51">
        <f>SUM(List1:List9!C24)/C31</f>
        <v>1.5</v>
      </c>
      <c r="D24" s="52">
        <f>(B31-C24)/(B31-1)*D56</f>
        <v>13.75</v>
      </c>
      <c r="E24" s="128">
        <f>SUM(List1:List9!D24)/E31</f>
        <v>3</v>
      </c>
      <c r="F24" s="52">
        <f>(B31-E24)/(B31-1)*F56</f>
        <v>10</v>
      </c>
      <c r="G24" s="51">
        <f>SUM(List1:List9!E24)/G31</f>
        <v>4.5</v>
      </c>
      <c r="H24" s="52">
        <f>(B31-G24)/(B31-1)*H56</f>
        <v>14.583333333333334</v>
      </c>
      <c r="I24" s="51">
        <f>SUM(List1:List9!F24)/I31</f>
        <v>4.5</v>
      </c>
      <c r="J24" s="52">
        <f>(B31-I24)/(B31-1)*J56</f>
        <v>14.583333333333334</v>
      </c>
      <c r="K24" s="121">
        <f aca="true" t="shared" si="1" ref="K24:K29">ROUND(D24+F24+H24+J24,1)</f>
        <v>52.9</v>
      </c>
      <c r="L24" s="124">
        <f>RANK(K24,K24:K30,0)</f>
        <v>4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</row>
    <row r="25" spans="1:119" ht="15.75" thickBot="1">
      <c r="A25" s="134" t="s">
        <v>51</v>
      </c>
      <c r="B25" s="63" t="s">
        <v>58</v>
      </c>
      <c r="C25" s="53">
        <f>SUM(List1:List9!C25)/C31</f>
        <v>2</v>
      </c>
      <c r="D25" s="54">
        <f>(B31-C25)/(B31-1)*D56</f>
        <v>12.5</v>
      </c>
      <c r="E25" s="129">
        <f>SUM(List1:List9!D25)/E31</f>
        <v>1.6666666666666667</v>
      </c>
      <c r="F25" s="54">
        <f>(B31-E25)/(B31-1)*F56</f>
        <v>13.333333333333332</v>
      </c>
      <c r="G25" s="53">
        <f>SUM(List1:List9!E25)/G31</f>
        <v>2</v>
      </c>
      <c r="H25" s="54">
        <f>(B31-G25)/(B31-1)*H56</f>
        <v>29.166666666666668</v>
      </c>
      <c r="I25" s="53">
        <f>SUM(List1:List9!F25)/I31</f>
        <v>4</v>
      </c>
      <c r="J25" s="54">
        <f>(B31-I25)/(B31-1)*J56</f>
        <v>17.5</v>
      </c>
      <c r="K25" s="121">
        <f t="shared" si="1"/>
        <v>72.5</v>
      </c>
      <c r="L25" s="124">
        <f>RANK(K25,K24:K30,0)</f>
        <v>1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</row>
    <row r="26" spans="1:119" ht="15.75" thickBot="1">
      <c r="A26" s="134" t="s">
        <v>52</v>
      </c>
      <c r="B26" s="64" t="s">
        <v>59</v>
      </c>
      <c r="C26" s="53">
        <f>SUM(List1:List9!C26)/C31</f>
        <v>7</v>
      </c>
      <c r="D26" s="54">
        <f>(B31-C26)/(B31-1)*D56</f>
        <v>0</v>
      </c>
      <c r="E26" s="129">
        <f>SUM(List1:List9!D26)/E31</f>
        <v>5.666666666666667</v>
      </c>
      <c r="F26" s="54">
        <f>(B31-E26)/(B31-1)*F56</f>
        <v>3.3333333333333326</v>
      </c>
      <c r="G26" s="53">
        <f>SUM(List1:List9!E26)/G31</f>
        <v>3</v>
      </c>
      <c r="H26" s="54">
        <f>(B31-G26)/(B31-1)*H56</f>
        <v>23.333333333333332</v>
      </c>
      <c r="I26" s="53">
        <f>SUM(List1:List9!F26)/I31</f>
        <v>4.5</v>
      </c>
      <c r="J26" s="54">
        <f>(B31-I26)/(B31-1)*J56</f>
        <v>14.583333333333334</v>
      </c>
      <c r="K26" s="121">
        <f t="shared" si="1"/>
        <v>41.3</v>
      </c>
      <c r="L26" s="124">
        <f>RANK(K26,K24:K30,0)</f>
        <v>5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</row>
    <row r="27" spans="1:12" s="16" customFormat="1" ht="15.75" thickBot="1">
      <c r="A27" s="134" t="s">
        <v>53</v>
      </c>
      <c r="B27" s="63" t="s">
        <v>60</v>
      </c>
      <c r="C27" s="53">
        <f>SUM(List1:List9!C27)/C31</f>
        <v>5.5</v>
      </c>
      <c r="D27" s="54">
        <f>(B31-C27)/(B31-1)*D56</f>
        <v>3.75</v>
      </c>
      <c r="E27" s="129">
        <f>SUM(List1:List9!D27)/E31</f>
        <v>4</v>
      </c>
      <c r="F27" s="54">
        <f>(B31-E27)/(B31-1)*F56</f>
        <v>7.5</v>
      </c>
      <c r="G27" s="53">
        <f>SUM(List1:List9!E27)/G31</f>
        <v>4.5</v>
      </c>
      <c r="H27" s="54">
        <f>(B31-G27)/(B31-1)*H56</f>
        <v>14.583333333333334</v>
      </c>
      <c r="I27" s="53">
        <f>SUM(List1:List9!F27)/I31</f>
        <v>1.5</v>
      </c>
      <c r="J27" s="54">
        <f>(B31-I27)/(B31-1)*J56</f>
        <v>32.08333333333333</v>
      </c>
      <c r="K27" s="121">
        <f t="shared" si="1"/>
        <v>57.9</v>
      </c>
      <c r="L27" s="124">
        <f>RANK(K27,K24:K30,0)</f>
        <v>2</v>
      </c>
    </row>
    <row r="28" spans="1:12" s="16" customFormat="1" ht="15.75" thickBot="1">
      <c r="A28" s="137" t="s">
        <v>54</v>
      </c>
      <c r="B28" s="63" t="s">
        <v>61</v>
      </c>
      <c r="C28" s="53">
        <f>SUM(List1:List9!C28)/C31</f>
        <v>4</v>
      </c>
      <c r="D28" s="54">
        <f>(B31-C28)/(B31-1)*D56</f>
        <v>7.5</v>
      </c>
      <c r="E28" s="129">
        <f>SUM(List1:List9!D28)/E31</f>
        <v>4.666666666666667</v>
      </c>
      <c r="F28" s="54">
        <f>(B31-E28)/(B31-1)*F56</f>
        <v>5.833333333333332</v>
      </c>
      <c r="G28" s="53">
        <f>SUM(List1:List9!E28)/G31</f>
        <v>6</v>
      </c>
      <c r="H28" s="54">
        <f>(B31-G28)/(B31-1)*H56</f>
        <v>5.833333333333333</v>
      </c>
      <c r="I28" s="53">
        <f>SUM(List1:List9!F28)/I31</f>
        <v>4.5</v>
      </c>
      <c r="J28" s="54">
        <f>(B31-I28)/(B31-1)*J56</f>
        <v>14.583333333333334</v>
      </c>
      <c r="K28" s="121">
        <f t="shared" si="1"/>
        <v>33.8</v>
      </c>
      <c r="L28" s="124">
        <f>RANK(K28,K24:K30,0)</f>
        <v>6</v>
      </c>
    </row>
    <row r="29" spans="1:12" s="16" customFormat="1" ht="15.75" thickBot="1">
      <c r="A29" s="137" t="s">
        <v>55</v>
      </c>
      <c r="B29" s="64" t="s">
        <v>62</v>
      </c>
      <c r="C29" s="53">
        <f>SUM(List1:List9!C29)/C31</f>
        <v>4</v>
      </c>
      <c r="D29" s="54">
        <f>(B31-C29)/(B31-1)*D56</f>
        <v>7.5</v>
      </c>
      <c r="E29" s="129">
        <f>SUM(List1:List9!D29)/E31</f>
        <v>4.666666666666667</v>
      </c>
      <c r="F29" s="54">
        <f>(B31-E29)/(B31-1)*F56</f>
        <v>5.833333333333332</v>
      </c>
      <c r="G29" s="53">
        <f>SUM(List1:List9!E29)/G31</f>
        <v>6</v>
      </c>
      <c r="H29" s="54">
        <f>(B31-G29)/(B31-1)*H56</f>
        <v>5.833333333333333</v>
      </c>
      <c r="I29" s="53">
        <f>SUM(List1:List9!F29)/I31</f>
        <v>4.5</v>
      </c>
      <c r="J29" s="54">
        <f>(B31-I29)/(B31-1)*J56</f>
        <v>14.583333333333334</v>
      </c>
      <c r="K29" s="121">
        <f t="shared" si="1"/>
        <v>33.8</v>
      </c>
      <c r="L29" s="124">
        <f>RANK(K29,K24:K30,0)</f>
        <v>6</v>
      </c>
    </row>
    <row r="30" spans="1:12" s="16" customFormat="1" ht="15.75" thickBot="1">
      <c r="A30" s="138" t="s">
        <v>56</v>
      </c>
      <c r="B30" s="63" t="s">
        <v>63</v>
      </c>
      <c r="C30" s="53">
        <f>SUM(List1:List9!C30)/C31</f>
        <v>4</v>
      </c>
      <c r="D30" s="54">
        <f>(B31-C30)/(B31-1)*D56</f>
        <v>7.5</v>
      </c>
      <c r="E30" s="129">
        <f>SUM(List1:List9!D30)/E31</f>
        <v>4.333333333333333</v>
      </c>
      <c r="F30" s="54">
        <f>(B31-E30)/(B31-1)*F56</f>
        <v>6.666666666666667</v>
      </c>
      <c r="G30" s="53">
        <f>SUM(List1:List9!E30)/G31</f>
        <v>2</v>
      </c>
      <c r="H30" s="54">
        <f>(B31-G30)/(B31-1)*H56</f>
        <v>29.166666666666668</v>
      </c>
      <c r="I30" s="53">
        <f>SUM(List1:List9!F30)/I31</f>
        <v>4.5</v>
      </c>
      <c r="J30" s="146">
        <f>(B31-I30)/(B31-1)*J56</f>
        <v>14.583333333333334</v>
      </c>
      <c r="K30" s="121">
        <f>ROUND(D30+F30+H30+J30,1)</f>
        <v>57.9</v>
      </c>
      <c r="L30" s="124">
        <f>RANK(K30,K24:K30,0)</f>
        <v>2</v>
      </c>
    </row>
    <row r="31" spans="1:12" s="16" customFormat="1" ht="15.75" thickBot="1">
      <c r="A31" s="29" t="s">
        <v>9</v>
      </c>
      <c r="B31" s="30">
        <f>COUNTIF(B24:B30,"*")</f>
        <v>7</v>
      </c>
      <c r="C31" s="30">
        <f>SUM(List1:List9!C31)/B31</f>
        <v>2</v>
      </c>
      <c r="D31" s="47"/>
      <c r="E31" s="30">
        <f>SUM(List1:List9!D31)/B31</f>
        <v>3</v>
      </c>
      <c r="F31" s="48"/>
      <c r="G31" s="30">
        <f>SUM(List1:List9!E31)/B31</f>
        <v>2</v>
      </c>
      <c r="H31" s="48"/>
      <c r="I31" s="30">
        <f>SUM(List1:List9!F31)/B31</f>
        <v>2</v>
      </c>
      <c r="J31" s="18"/>
      <c r="K31" s="38"/>
      <c r="L31" s="125"/>
    </row>
    <row r="32" spans="1:12" s="19" customFormat="1" ht="15.75" thickBot="1">
      <c r="A32" s="35"/>
      <c r="B32" s="66"/>
      <c r="C32" s="36"/>
      <c r="D32" s="58"/>
      <c r="E32" s="36"/>
      <c r="F32" s="58"/>
      <c r="G32" s="36"/>
      <c r="H32" s="58"/>
      <c r="I32" s="36"/>
      <c r="J32" s="18"/>
      <c r="K32" s="41"/>
      <c r="L32" s="126"/>
    </row>
    <row r="33" spans="1:119" s="13" customFormat="1" ht="15.75" thickBot="1">
      <c r="A33" s="28" t="s">
        <v>1</v>
      </c>
      <c r="B33" s="67"/>
      <c r="C33" s="12"/>
      <c r="D33" s="12"/>
      <c r="E33" s="12"/>
      <c r="F33" s="12"/>
      <c r="G33" s="12"/>
      <c r="H33" s="12"/>
      <c r="I33" s="12"/>
      <c r="J33" s="46"/>
      <c r="K33" s="40"/>
      <c r="L33" s="1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</row>
    <row r="34" spans="1:12" s="23" customFormat="1" ht="15.75" thickBot="1">
      <c r="A34" s="139" t="s">
        <v>6</v>
      </c>
      <c r="B34" s="64" t="s">
        <v>71</v>
      </c>
      <c r="C34" s="51">
        <f>SUM(List1:List9!C34)/B42</f>
        <v>1.5</v>
      </c>
      <c r="D34" s="52">
        <f>(B42-C34)/(B42-1)*D56</f>
        <v>13.928571428571429</v>
      </c>
      <c r="E34" s="128">
        <f>SUM(List1:List9!D34)/E42</f>
        <v>4.333333333333333</v>
      </c>
      <c r="F34" s="52">
        <f>(B42-E34)/(B42-1)*F56</f>
        <v>7.857142857142858</v>
      </c>
      <c r="G34" s="51">
        <f>SUM(List1:List9!E34)/G42</f>
        <v>5.5</v>
      </c>
      <c r="H34" s="52">
        <f>(B42-G34)/(B42-1)*H56</f>
        <v>12.5</v>
      </c>
      <c r="I34" s="51">
        <f>SUM(List1:List9!F34)/I42</f>
        <v>5</v>
      </c>
      <c r="J34" s="52">
        <f>(B42-I34)/(B42-1)*J56</f>
        <v>15</v>
      </c>
      <c r="K34" s="121">
        <f aca="true" t="shared" si="2" ref="K34:K41">ROUND(D34+F34+H34+J34,1)</f>
        <v>49.3</v>
      </c>
      <c r="L34" s="124">
        <f>RANK(K34,K34:K41,0)</f>
        <v>4</v>
      </c>
    </row>
    <row r="35" spans="1:119" ht="15.75" thickBot="1">
      <c r="A35" s="134" t="s">
        <v>64</v>
      </c>
      <c r="B35" s="63" t="s">
        <v>72</v>
      </c>
      <c r="C35" s="53">
        <f>SUM(List1:List9!C35)/C42</f>
        <v>6</v>
      </c>
      <c r="D35" s="54">
        <f>(B42-C35)/(B42-1)*D56</f>
        <v>4.285714285714286</v>
      </c>
      <c r="E35" s="129">
        <f>SUM(List1:List9!D35)/E42</f>
        <v>2.6666666666666665</v>
      </c>
      <c r="F35" s="54">
        <f>(B42-E35)/(B42-1)*F56</f>
        <v>11.428571428571429</v>
      </c>
      <c r="G35" s="53">
        <f>SUM(List1:List9!E35)/G42</f>
        <v>5</v>
      </c>
      <c r="H35" s="54">
        <f>(B42-G35)/(B42-1)*H56</f>
        <v>15</v>
      </c>
      <c r="I35" s="53">
        <f>SUM(List1:List9!F35)/I42</f>
        <v>5</v>
      </c>
      <c r="J35" s="54">
        <f>(B42-I35)/(B42-1)*J56</f>
        <v>15</v>
      </c>
      <c r="K35" s="121">
        <f t="shared" si="2"/>
        <v>45.7</v>
      </c>
      <c r="L35" s="124">
        <f>RANK(K35,K34:K41,0)</f>
        <v>6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</row>
    <row r="36" spans="1:119" ht="15.75" thickBot="1">
      <c r="A36" s="134" t="s">
        <v>65</v>
      </c>
      <c r="B36" s="63" t="s">
        <v>73</v>
      </c>
      <c r="C36" s="53">
        <f>SUM(List1:List9!C36)/C42</f>
        <v>3.5</v>
      </c>
      <c r="D36" s="54">
        <f>(B42-C36)/(B42-1)*D56</f>
        <v>9.642857142857144</v>
      </c>
      <c r="E36" s="129">
        <f>SUM(List1:List9!D36)/E42</f>
        <v>6</v>
      </c>
      <c r="F36" s="54">
        <f>(B42-E36)/(B42-1)*F56</f>
        <v>4.285714285714286</v>
      </c>
      <c r="G36" s="53">
        <f>SUM(List1:List9!E36)/G42</f>
        <v>6</v>
      </c>
      <c r="H36" s="54">
        <f>(B42-G36)/(B42-1)*H56</f>
        <v>10</v>
      </c>
      <c r="I36" s="53">
        <f>SUM(List1:List9!F36)/I42</f>
        <v>3</v>
      </c>
      <c r="J36" s="54">
        <f>(B42-I36)/(B42-1)*J56</f>
        <v>25</v>
      </c>
      <c r="K36" s="121">
        <f t="shared" si="2"/>
        <v>48.9</v>
      </c>
      <c r="L36" s="124">
        <f>RANK(K36,K34:K41,0)</f>
        <v>5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</row>
    <row r="37" spans="1:119" ht="15.75" thickBot="1">
      <c r="A37" s="134" t="s">
        <v>66</v>
      </c>
      <c r="B37" s="63" t="s">
        <v>74</v>
      </c>
      <c r="C37" s="53">
        <f>SUM(List1:List9!C37)/C42</f>
        <v>1.5</v>
      </c>
      <c r="D37" s="54">
        <f>(B42-C37)/(B42-1)*D56</f>
        <v>13.928571428571429</v>
      </c>
      <c r="E37" s="129">
        <f>SUM(List1:List9!D37)/E42</f>
        <v>2</v>
      </c>
      <c r="F37" s="54">
        <f>(B42-E37)/(B42-1)*F56</f>
        <v>12.857142857142856</v>
      </c>
      <c r="G37" s="53">
        <f>SUM(List1:List9!E37)/G42</f>
        <v>3.5</v>
      </c>
      <c r="H37" s="54">
        <f>(B42-G37)/(B42-1)*H56</f>
        <v>22.5</v>
      </c>
      <c r="I37" s="53">
        <f>SUM(List1:List9!F37)/I42</f>
        <v>1</v>
      </c>
      <c r="J37" s="54">
        <f>(B42-I37)/(B42-1)*J56</f>
        <v>35</v>
      </c>
      <c r="K37" s="121">
        <f t="shared" si="2"/>
        <v>84.3</v>
      </c>
      <c r="L37" s="124">
        <f>RANK(K37,K34:K41,0)</f>
        <v>1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</row>
    <row r="38" spans="1:119" ht="15.75" thickBot="1">
      <c r="A38" s="134" t="s">
        <v>67</v>
      </c>
      <c r="B38" s="63" t="s">
        <v>75</v>
      </c>
      <c r="C38" s="53">
        <f>SUM(List1:List9!C38)/C42</f>
        <v>5</v>
      </c>
      <c r="D38" s="54">
        <f>(B42-C38)/(B42-1)*D56</f>
        <v>6.428571428571428</v>
      </c>
      <c r="E38" s="129">
        <f>SUM(List1:List9!D38)/E42</f>
        <v>5.666666666666667</v>
      </c>
      <c r="F38" s="54">
        <f>(B42-E38)/(B42-1)*F56</f>
        <v>5</v>
      </c>
      <c r="G38" s="53">
        <f>SUM(List1:List9!E38)/G42</f>
        <v>2.5</v>
      </c>
      <c r="H38" s="54">
        <f>(B42-G38)/(B42-1)*H56</f>
        <v>27.5</v>
      </c>
      <c r="I38" s="53">
        <f>SUM(List1:List9!F38)/I42</f>
        <v>7.5</v>
      </c>
      <c r="J38" s="54">
        <f>(B42-I38)/(B42-1)*J56</f>
        <v>2.5</v>
      </c>
      <c r="K38" s="121">
        <f t="shared" si="2"/>
        <v>41.4</v>
      </c>
      <c r="L38" s="124">
        <f>RANK(K38,K34:K41,0)</f>
        <v>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</row>
    <row r="39" spans="1:119" ht="15.75" thickBot="1">
      <c r="A39" s="140" t="s">
        <v>68</v>
      </c>
      <c r="B39" s="68" t="s">
        <v>76</v>
      </c>
      <c r="C39" s="53">
        <f>SUM(List1:List9!C39)/C42</f>
        <v>6</v>
      </c>
      <c r="D39" s="54">
        <f>(B42-C39)/(B42-1)*D56</f>
        <v>4.285714285714286</v>
      </c>
      <c r="E39" s="129">
        <f>SUM(List1:List9!D39)/E42</f>
        <v>8</v>
      </c>
      <c r="F39" s="54">
        <f>(B42-E39)/(B42-1)*F56</f>
        <v>0</v>
      </c>
      <c r="G39" s="53">
        <f>SUM(List1:List9!E39)/G42</f>
        <v>6.5</v>
      </c>
      <c r="H39" s="54">
        <f>(B42-G39)/(B42-1)*H56</f>
        <v>7.5</v>
      </c>
      <c r="I39" s="53">
        <f>SUM(List1:List9!F39)/I42</f>
        <v>5.5</v>
      </c>
      <c r="J39" s="54">
        <f>(B42-I39)/(B42-1)*J56</f>
        <v>12.5</v>
      </c>
      <c r="K39" s="121">
        <f t="shared" si="2"/>
        <v>24.3</v>
      </c>
      <c r="L39" s="124">
        <f>RANK(K39,K34:K41,0)</f>
        <v>8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</row>
    <row r="40" spans="1:119" ht="15.75" thickBot="1">
      <c r="A40" s="137" t="s">
        <v>69</v>
      </c>
      <c r="B40" s="63" t="s">
        <v>77</v>
      </c>
      <c r="C40" s="53">
        <f>SUM(List1:List9!C40)/C42</f>
        <v>2</v>
      </c>
      <c r="D40" s="54">
        <f>(B42-C40)/(B42-1)*D56</f>
        <v>12.857142857142856</v>
      </c>
      <c r="E40" s="129">
        <f>SUM(List1:List9!D40)/E42</f>
        <v>3.3333333333333335</v>
      </c>
      <c r="F40" s="54">
        <f>(B42-E40)/(B42-1)*F56</f>
        <v>10</v>
      </c>
      <c r="G40" s="53">
        <f>SUM(List1:List9!E40)/G42</f>
        <v>2</v>
      </c>
      <c r="H40" s="54">
        <f>(B42-G40)/(B42-1)*H56</f>
        <v>30</v>
      </c>
      <c r="I40" s="53">
        <f>SUM(List1:List9!F40)/I42</f>
        <v>5.5</v>
      </c>
      <c r="J40" s="54">
        <f>(B42-I40)/(B42-1)*J56</f>
        <v>12.5</v>
      </c>
      <c r="K40" s="121">
        <f t="shared" si="2"/>
        <v>65.4</v>
      </c>
      <c r="L40" s="124">
        <f>RANK(K40,K34:K41,0)</f>
        <v>2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</row>
    <row r="41" spans="1:12" ht="15.75" thickBot="1">
      <c r="A41" s="138" t="s">
        <v>70</v>
      </c>
      <c r="B41" s="141" t="s">
        <v>78</v>
      </c>
      <c r="C41" s="53">
        <f>SUM(List1:List9!C41)/C42</f>
        <v>6</v>
      </c>
      <c r="D41" s="54">
        <f>(B42-C41)/(B42-1)*D56</f>
        <v>4.285714285714286</v>
      </c>
      <c r="E41" s="129">
        <f>SUM(List1:List9!D41)/E42</f>
        <v>4</v>
      </c>
      <c r="F41" s="54">
        <f>(B42-E41)/(B42-1)*F56</f>
        <v>8.571428571428571</v>
      </c>
      <c r="G41" s="53">
        <f>SUM(List1:List9!E41)/G42</f>
        <v>5</v>
      </c>
      <c r="H41" s="54">
        <f>(B42-G41)/(B42-1)*H56</f>
        <v>15</v>
      </c>
      <c r="I41" s="53">
        <f>SUM(List1:List9!F41)/I42</f>
        <v>3.5</v>
      </c>
      <c r="J41" s="146">
        <f>(B42-I41)/(B42-1)*J56</f>
        <v>22.5</v>
      </c>
      <c r="K41" s="121">
        <f t="shared" si="2"/>
        <v>50.4</v>
      </c>
      <c r="L41" s="124">
        <f>RANK(K41,K34:K41,0)</f>
        <v>3</v>
      </c>
    </row>
    <row r="42" spans="1:12" s="16" customFormat="1" ht="15.75" thickBot="1">
      <c r="A42" s="130" t="s">
        <v>9</v>
      </c>
      <c r="B42" s="131">
        <f>COUNTIF(B34:B41,"*")</f>
        <v>8</v>
      </c>
      <c r="C42" s="30">
        <f>SUM(List1:List9!C42)/B42</f>
        <v>2</v>
      </c>
      <c r="D42" s="47"/>
      <c r="E42" s="30">
        <f>SUM(List1:List9!D42)/B42</f>
        <v>3</v>
      </c>
      <c r="F42" s="48"/>
      <c r="G42" s="30">
        <f>SUM(List1:List9!E42)/B42</f>
        <v>2</v>
      </c>
      <c r="H42" s="48"/>
      <c r="I42" s="30">
        <f>SUM(List1:List9!F42)/B42</f>
        <v>2</v>
      </c>
      <c r="J42" s="18"/>
      <c r="K42" s="38"/>
      <c r="L42" s="125"/>
    </row>
    <row r="43" spans="1:12" s="16" customFormat="1" ht="15.75" thickBot="1">
      <c r="A43" s="17"/>
      <c r="B43" s="18"/>
      <c r="C43" s="18"/>
      <c r="D43" s="61"/>
      <c r="E43" s="18"/>
      <c r="F43" s="18"/>
      <c r="G43" s="18"/>
      <c r="H43" s="18"/>
      <c r="I43" s="18"/>
      <c r="J43" s="18"/>
      <c r="K43" s="38"/>
      <c r="L43" s="125"/>
    </row>
    <row r="44" spans="1:12" s="16" customFormat="1" ht="15.75" thickBot="1">
      <c r="A44" s="17"/>
      <c r="B44" s="18"/>
      <c r="C44" s="150" t="s">
        <v>98</v>
      </c>
      <c r="D44" s="154"/>
      <c r="E44" s="154"/>
      <c r="F44" s="154"/>
      <c r="G44" s="154"/>
      <c r="H44" s="154"/>
      <c r="I44" s="154"/>
      <c r="J44" s="151"/>
      <c r="K44" s="38"/>
      <c r="L44" s="125"/>
    </row>
    <row r="45" spans="1:119" s="13" customFormat="1" ht="15.75" thickBot="1">
      <c r="A45" s="145" t="s">
        <v>79</v>
      </c>
      <c r="B45" s="67"/>
      <c r="C45" s="184" t="s">
        <v>15</v>
      </c>
      <c r="D45" s="154"/>
      <c r="E45" s="154"/>
      <c r="F45" s="154"/>
      <c r="G45" s="154"/>
      <c r="H45" s="154"/>
      <c r="I45" s="154"/>
      <c r="J45" s="154"/>
      <c r="K45" s="40"/>
      <c r="L45" s="127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</row>
    <row r="46" spans="1:12" s="23" customFormat="1" ht="52.5" thickBot="1">
      <c r="A46" s="142" t="s">
        <v>6</v>
      </c>
      <c r="B46" s="69" t="s">
        <v>83</v>
      </c>
      <c r="C46" s="186">
        <f>SUM(List1:List9!C45)/C53</f>
        <v>3.5555555555555554</v>
      </c>
      <c r="D46" s="187"/>
      <c r="E46" s="187"/>
      <c r="F46" s="187"/>
      <c r="G46" s="187"/>
      <c r="H46" s="187"/>
      <c r="I46" s="187"/>
      <c r="J46" s="188"/>
      <c r="K46" s="122">
        <f>ROUND((B53-C46)/(B53-1)*100,1)</f>
        <v>57.4</v>
      </c>
      <c r="L46" s="124">
        <f>RANK(K46,K46:K52,0)</f>
        <v>3</v>
      </c>
    </row>
    <row r="47" spans="1:119" ht="39.75" thickBot="1">
      <c r="A47" s="142" t="s">
        <v>25</v>
      </c>
      <c r="B47" s="69" t="s">
        <v>84</v>
      </c>
      <c r="C47" s="192">
        <f>SUM(List1:List9!C46)/C53</f>
        <v>2.4444444444444446</v>
      </c>
      <c r="D47" s="193"/>
      <c r="E47" s="193"/>
      <c r="F47" s="193"/>
      <c r="G47" s="193"/>
      <c r="H47" s="193"/>
      <c r="I47" s="193"/>
      <c r="J47" s="194"/>
      <c r="K47" s="122">
        <f>ROUND((B53-C47)/(B53-1)*100,1)</f>
        <v>75.9</v>
      </c>
      <c r="L47" s="124">
        <f>RANK(K47,K46:K52,0)</f>
        <v>1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</row>
    <row r="48" spans="1:119" ht="52.5" thickBot="1">
      <c r="A48" s="142" t="s">
        <v>29</v>
      </c>
      <c r="B48" s="69" t="s">
        <v>85</v>
      </c>
      <c r="C48" s="192">
        <f>SUM(List1:List9!C47)/C53</f>
        <v>4</v>
      </c>
      <c r="D48" s="193"/>
      <c r="E48" s="193"/>
      <c r="F48" s="193"/>
      <c r="G48" s="193"/>
      <c r="H48" s="193"/>
      <c r="I48" s="193"/>
      <c r="J48" s="194"/>
      <c r="K48" s="122">
        <f>ROUND((B53-C48)/(B53-1)*100,1)</f>
        <v>50</v>
      </c>
      <c r="L48" s="124">
        <f>RANK(K48,K46:K52,0)</f>
        <v>4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</row>
    <row r="49" spans="1:119" ht="52.5" thickBot="1">
      <c r="A49" s="142" t="s">
        <v>66</v>
      </c>
      <c r="B49" s="69" t="s">
        <v>86</v>
      </c>
      <c r="C49" s="192">
        <f>SUM(List1:List9!C48)/C53</f>
        <v>4.777777777777778</v>
      </c>
      <c r="D49" s="193"/>
      <c r="E49" s="193"/>
      <c r="F49" s="193"/>
      <c r="G49" s="193"/>
      <c r="H49" s="193"/>
      <c r="I49" s="193"/>
      <c r="J49" s="194"/>
      <c r="K49" s="122">
        <f>ROUND((B53-C49)/(B53-1)*100,1)</f>
        <v>37</v>
      </c>
      <c r="L49" s="124">
        <f>RANK(K49,K46:K52,0)</f>
        <v>5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</row>
    <row r="50" spans="1:119" ht="52.5" thickBot="1">
      <c r="A50" s="143" t="s">
        <v>80</v>
      </c>
      <c r="B50" s="69" t="s">
        <v>87</v>
      </c>
      <c r="C50" s="192">
        <f>SUM(List1:List9!C49)/C53</f>
        <v>3</v>
      </c>
      <c r="D50" s="193"/>
      <c r="E50" s="193"/>
      <c r="F50" s="193"/>
      <c r="G50" s="193"/>
      <c r="H50" s="193"/>
      <c r="I50" s="193"/>
      <c r="J50" s="194"/>
      <c r="K50" s="122">
        <f>ROUND((B53-C50)/(B53-1)*100,1)</f>
        <v>66.7</v>
      </c>
      <c r="L50" s="124">
        <f>RANK(K50,K46:K52,0)</f>
        <v>2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</row>
    <row r="51" spans="1:119" ht="27" thickBot="1">
      <c r="A51" s="143" t="s">
        <v>81</v>
      </c>
      <c r="B51" s="69" t="s">
        <v>88</v>
      </c>
      <c r="C51" s="189">
        <f>SUM(List1:List9!C50)/C53</f>
        <v>5.111111111111111</v>
      </c>
      <c r="D51" s="190"/>
      <c r="E51" s="190"/>
      <c r="F51" s="190"/>
      <c r="G51" s="190"/>
      <c r="H51" s="190"/>
      <c r="I51" s="190"/>
      <c r="J51" s="191"/>
      <c r="K51" s="122">
        <f>ROUND((B53-C51)/(B53-1)*100,1)</f>
        <v>31.5</v>
      </c>
      <c r="L51" s="124">
        <f>RANK(K51,K46:K52,0)</f>
        <v>6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</row>
    <row r="52" spans="1:12" ht="15.75" thickBot="1">
      <c r="A52" s="144" t="s">
        <v>82</v>
      </c>
      <c r="B52" s="132" t="s">
        <v>89</v>
      </c>
      <c r="C52" s="185">
        <f>SUM(List1:List9!C51)/C53</f>
        <v>5.111111111111111</v>
      </c>
      <c r="D52" s="177"/>
      <c r="E52" s="177"/>
      <c r="F52" s="177"/>
      <c r="G52" s="177"/>
      <c r="H52" s="177"/>
      <c r="I52" s="177"/>
      <c r="J52" s="183"/>
      <c r="K52" s="122">
        <f>ROUND((B53-C52)/(B53-1)*100,1)</f>
        <v>31.5</v>
      </c>
      <c r="L52" s="124">
        <f>RANK(K52,K46:K52,0)</f>
        <v>6</v>
      </c>
    </row>
    <row r="53" spans="1:12" s="16" customFormat="1" ht="15.75" thickBot="1">
      <c r="A53" s="130" t="s">
        <v>9</v>
      </c>
      <c r="B53" s="131">
        <f>COUNTIF(B46:B52,"*")</f>
        <v>7</v>
      </c>
      <c r="C53" s="179">
        <f>SUM(List1:List9!C52)/B53</f>
        <v>9</v>
      </c>
      <c r="D53" s="154"/>
      <c r="E53" s="154"/>
      <c r="F53" s="154"/>
      <c r="G53" s="154"/>
      <c r="H53" s="154"/>
      <c r="I53" s="154"/>
      <c r="J53" s="151"/>
      <c r="K53" s="38"/>
      <c r="L53" s="38"/>
    </row>
    <row r="54" spans="1:12" s="16" customFormat="1" ht="15">
      <c r="A54" s="17"/>
      <c r="B54" s="18"/>
      <c r="C54" s="18"/>
      <c r="D54" s="61"/>
      <c r="E54" s="18"/>
      <c r="F54" s="18"/>
      <c r="G54" s="18"/>
      <c r="H54" s="18"/>
      <c r="I54" s="18"/>
      <c r="J54" s="18"/>
      <c r="K54" s="38"/>
      <c r="L54" s="38"/>
    </row>
    <row r="55" spans="1:12" s="16" customFormat="1" ht="15.75" thickBot="1">
      <c r="A55" s="17"/>
      <c r="B55" s="70"/>
      <c r="C55" s="18"/>
      <c r="D55" s="18"/>
      <c r="E55" s="18"/>
      <c r="F55" s="18"/>
      <c r="G55" s="18"/>
      <c r="H55" s="18"/>
      <c r="I55" s="18"/>
      <c r="J55" s="18"/>
      <c r="K55" s="38"/>
      <c r="L55" s="38"/>
    </row>
    <row r="56" spans="1:11" ht="15.75" thickBot="1">
      <c r="A56" s="29" t="s">
        <v>13</v>
      </c>
      <c r="B56" s="21"/>
      <c r="C56" s="5"/>
      <c r="D56" s="59">
        <v>15</v>
      </c>
      <c r="F56" s="59">
        <v>15</v>
      </c>
      <c r="H56" s="59">
        <v>35</v>
      </c>
      <c r="I56" s="5"/>
      <c r="J56" s="59">
        <v>35</v>
      </c>
      <c r="K56" s="123">
        <f>SUM(C56:J56)</f>
        <v>100</v>
      </c>
    </row>
    <row r="57" spans="1:12" s="3" customFormat="1" ht="1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38"/>
      <c r="L57" s="42"/>
    </row>
    <row r="58" spans="1:12" s="3" customFormat="1" ht="15">
      <c r="A58" s="22"/>
      <c r="B58" s="71"/>
      <c r="C58" s="5"/>
      <c r="D58" s="5"/>
      <c r="E58" s="5"/>
      <c r="F58" s="5"/>
      <c r="G58" s="5"/>
      <c r="H58" s="5"/>
      <c r="I58" s="5"/>
      <c r="J58" s="5"/>
      <c r="K58" s="38"/>
      <c r="L58" s="42"/>
    </row>
    <row r="59" spans="1:12" s="3" customFormat="1" ht="15">
      <c r="A59" s="22"/>
      <c r="B59" s="71"/>
      <c r="C59" s="5"/>
      <c r="D59" s="5"/>
      <c r="E59" s="5"/>
      <c r="F59" s="5"/>
      <c r="G59" s="5"/>
      <c r="H59" s="5"/>
      <c r="I59" s="5"/>
      <c r="J59" s="5"/>
      <c r="K59" s="38"/>
      <c r="L59" s="42"/>
    </row>
    <row r="60" spans="1:12" s="3" customFormat="1" ht="15">
      <c r="A60" s="22"/>
      <c r="B60" s="71"/>
      <c r="C60" s="5"/>
      <c r="D60" s="5"/>
      <c r="E60" s="5"/>
      <c r="F60" s="5"/>
      <c r="G60" s="5"/>
      <c r="H60" s="5"/>
      <c r="I60" s="5"/>
      <c r="J60" s="5"/>
      <c r="K60" s="38"/>
      <c r="L60" s="42"/>
    </row>
    <row r="61" spans="1:12" s="3" customFormat="1" ht="15">
      <c r="A61" s="22"/>
      <c r="B61" s="71"/>
      <c r="C61" s="5"/>
      <c r="D61" s="5"/>
      <c r="E61" s="5"/>
      <c r="F61" s="5"/>
      <c r="G61" s="5"/>
      <c r="H61" s="5"/>
      <c r="I61" s="5"/>
      <c r="J61" s="5"/>
      <c r="K61" s="38"/>
      <c r="L61" s="42"/>
    </row>
    <row r="62" spans="1:12" s="3" customFormat="1" ht="15">
      <c r="A62" s="4"/>
      <c r="B62" s="5"/>
      <c r="C62" s="5"/>
      <c r="D62" s="5"/>
      <c r="E62" s="5"/>
      <c r="F62" s="5"/>
      <c r="G62" s="5"/>
      <c r="H62" s="5"/>
      <c r="K62" s="38"/>
      <c r="L62" s="42"/>
    </row>
    <row r="63" spans="1:10" ht="15">
      <c r="A63" s="1"/>
      <c r="B63" s="8"/>
      <c r="C63" s="8"/>
      <c r="D63" s="8"/>
      <c r="E63" s="8"/>
      <c r="F63" s="8"/>
      <c r="G63" s="8"/>
      <c r="H63" s="8"/>
      <c r="I63" s="9"/>
      <c r="J63" s="9"/>
    </row>
    <row r="64" spans="1:10" ht="15">
      <c r="A64" s="24"/>
      <c r="B64" s="8"/>
      <c r="C64" s="8"/>
      <c r="D64" s="8"/>
      <c r="E64" s="8"/>
      <c r="F64" s="8"/>
      <c r="G64" s="8"/>
      <c r="H64" s="8"/>
      <c r="I64" s="9"/>
      <c r="J64" s="9"/>
    </row>
    <row r="65" spans="1:10" ht="15">
      <c r="A65" s="25"/>
      <c r="B65" s="8"/>
      <c r="C65" s="8"/>
      <c r="D65" s="8"/>
      <c r="E65" s="8"/>
      <c r="F65" s="8"/>
      <c r="G65" s="8"/>
      <c r="H65" s="8"/>
      <c r="I65" s="9"/>
      <c r="J65" s="9"/>
    </row>
    <row r="66" spans="1:10" ht="15">
      <c r="A66" s="26"/>
      <c r="B66" s="8"/>
      <c r="C66" s="10"/>
      <c r="D66" s="10"/>
      <c r="E66" s="8"/>
      <c r="F66" s="8"/>
      <c r="G66" s="8"/>
      <c r="H66" s="8"/>
      <c r="I66" s="9"/>
      <c r="J66" s="9"/>
    </row>
    <row r="67" spans="1:10" ht="15">
      <c r="A67" s="26"/>
      <c r="B67" s="8"/>
      <c r="C67" s="11"/>
      <c r="D67" s="11"/>
      <c r="E67" s="8"/>
      <c r="F67" s="8"/>
      <c r="G67" s="8"/>
      <c r="H67" s="8"/>
      <c r="I67" s="9"/>
      <c r="J67" s="9"/>
    </row>
    <row r="68" spans="1:10" ht="15">
      <c r="A68" s="26"/>
      <c r="B68" s="8"/>
      <c r="C68" s="11"/>
      <c r="D68" s="11"/>
      <c r="E68" s="8"/>
      <c r="F68" s="8"/>
      <c r="G68" s="8"/>
      <c r="H68" s="8"/>
      <c r="I68" s="9"/>
      <c r="J68" s="9"/>
    </row>
    <row r="69" spans="1:10" ht="15">
      <c r="A69" s="26"/>
      <c r="B69" s="8"/>
      <c r="C69" s="11"/>
      <c r="D69" s="11"/>
      <c r="E69" s="8"/>
      <c r="F69" s="8"/>
      <c r="G69" s="8"/>
      <c r="H69" s="8"/>
      <c r="I69" s="9"/>
      <c r="J69" s="9"/>
    </row>
    <row r="70" spans="1:10" ht="15">
      <c r="A70" s="26"/>
      <c r="B70" s="8"/>
      <c r="C70" s="11"/>
      <c r="D70" s="11"/>
      <c r="E70" s="8"/>
      <c r="F70" s="8"/>
      <c r="G70" s="8"/>
      <c r="H70" s="8"/>
      <c r="I70" s="9"/>
      <c r="J70" s="9"/>
    </row>
    <row r="71" spans="1:10" ht="15">
      <c r="A71" s="27"/>
      <c r="B71" s="8"/>
      <c r="C71" s="9"/>
      <c r="D71" s="9"/>
      <c r="E71" s="9"/>
      <c r="F71" s="9"/>
      <c r="G71" s="9"/>
      <c r="H71" s="9"/>
      <c r="I71" s="9"/>
      <c r="J71" s="9"/>
    </row>
    <row r="72" spans="1:4" ht="15">
      <c r="A72" s="9"/>
      <c r="C72" s="9"/>
      <c r="D72" s="9"/>
    </row>
    <row r="73" ht="15">
      <c r="A73" s="9"/>
    </row>
    <row r="74" spans="1:4" ht="15">
      <c r="A74" s="6"/>
      <c r="B74" s="2"/>
      <c r="C74" s="2"/>
      <c r="D74" s="2"/>
    </row>
    <row r="75" ht="15">
      <c r="A75" s="7"/>
    </row>
    <row r="76" ht="15">
      <c r="A76" s="7"/>
    </row>
    <row r="77" ht="15">
      <c r="A77" s="7"/>
    </row>
    <row r="79" ht="15">
      <c r="A79" s="7"/>
    </row>
    <row r="80" ht="15">
      <c r="A80" s="7"/>
    </row>
    <row r="81" ht="15">
      <c r="A81" s="7"/>
    </row>
    <row r="82" ht="15">
      <c r="A82" s="6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100" spans="3:4" ht="15">
      <c r="C100" s="7"/>
      <c r="D100" s="7"/>
    </row>
  </sheetData>
  <sheetProtection/>
  <mergeCells count="15">
    <mergeCell ref="C51:J51"/>
    <mergeCell ref="C52:J52"/>
    <mergeCell ref="C53:J53"/>
    <mergeCell ref="C45:J45"/>
    <mergeCell ref="C46:J46"/>
    <mergeCell ref="C47:J47"/>
    <mergeCell ref="C48:J48"/>
    <mergeCell ref="C49:J49"/>
    <mergeCell ref="C50:J50"/>
    <mergeCell ref="C4:D4"/>
    <mergeCell ref="E4:F4"/>
    <mergeCell ref="G4:H4"/>
    <mergeCell ref="I4:J4"/>
    <mergeCell ref="C3:J3"/>
    <mergeCell ref="C44:J44"/>
  </mergeCells>
  <hyperlinks>
    <hyperlink ref="B6" r:id="rId1" display="www.mesto-chlumec.cz "/>
    <hyperlink ref="B10" r:id="rId2" display="www.krtiny.cz"/>
    <hyperlink ref="B14" r:id="rId3" display="www.nevren.cz"/>
    <hyperlink ref="B7" r:id="rId4" display="www.chotec.cz"/>
    <hyperlink ref="B20" r:id="rId5" display="www.zakolany.cz"/>
    <hyperlink ref="B9" r:id="rId6" display="www.jince.cz"/>
    <hyperlink ref="B15" r:id="rId7" display="www.novosedlice.cz"/>
    <hyperlink ref="B16" r:id="rId8" display="www.orechov-uh.cz "/>
    <hyperlink ref="B17" r:id="rId9" display="www.oupetrovice.cz"/>
    <hyperlink ref="B18" r:id="rId10" display="www.rapotin.cz"/>
    <hyperlink ref="B19" r:id="rId11" display="www.stezery.cz"/>
    <hyperlink ref="B12" r:id="rId12" display="www.mnetes.cz "/>
    <hyperlink ref="B13" r:id="rId13" display="www.modlany.cz"/>
    <hyperlink ref="B8" r:id="rId14" display="www.chuderov.cz"/>
    <hyperlink ref="B11" r:id="rId15" display="www.libina.cz"/>
    <hyperlink ref="B26" r:id="rId16" display="www.mirotice.cz"/>
    <hyperlink ref="B24" r:id="rId17" display="www.duchcov.cz "/>
    <hyperlink ref="B25" r:id="rId18" display="www.fulnek.cz "/>
    <hyperlink ref="B27" r:id="rId19" display="www.pribor.eu "/>
    <hyperlink ref="B28" r:id="rId20" display="www.adamov.cz"/>
    <hyperlink ref="B30" r:id="rId21" display="www.oujesenice.cz"/>
    <hyperlink ref="B29" r:id="rId22" display="www.ceska-kamenice.cz"/>
    <hyperlink ref="B37" r:id="rId23" display="www.mesto-most.cz"/>
    <hyperlink ref="B36" r:id="rId24" display="www.kravare.cz"/>
    <hyperlink ref="B34" r:id="rId25" display="www.bilovec.cz "/>
    <hyperlink ref="B38" r:id="rId26" display="www.mesto-nymburk.cz"/>
    <hyperlink ref="B41" r:id="rId27" display="www.vimperk.cz"/>
    <hyperlink ref="B39" r:id="rId28" display="www.mestokaplice.cz"/>
    <hyperlink ref="B40" r:id="rId29" display="www.trutnov.cz "/>
    <hyperlink ref="B35" r:id="rId30" display="www.brno-bohunice.cz "/>
    <hyperlink ref="B46" r:id="rId31" display="www.youtube.com/watch?v=IFtkggyYlkI&amp;feature=c4-overview&amp;list=UUI01_zfeUtUOmsWWMR5blrg"/>
    <hyperlink ref="B49" r:id="rId32" display="tv.mesto-most.cz/den-magistra-kelleyho/g-5343/id_obrazky=9606&amp;typ_sady=2"/>
    <hyperlink ref="B51" r:id="rId33" display="www.youtube.com/watch?v=T6Cq1QbYZqE"/>
    <hyperlink ref="B48" r:id="rId34" display="www.modlany.cz/vismo/dokumenty2.asp?id=2262&amp;n=teplakova-zabava-zabrany-jsou-otrava&amp;p1=1849"/>
    <hyperlink ref="B47" r:id="rId35" display="www.chuderov.cz/chuderov-2-v-jednom-a-spadove-obce/d-1883"/>
    <hyperlink ref="B50" r:id="rId36" display="www.obec-cizkov.cz/cs/zahradka/historie/jak-se-v-zahradce-hraly-karty/R92-A1161/"/>
    <hyperlink ref="B52" r:id="rId37" display="http://vimeo.com/4376580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80"/>
  <sheetViews>
    <sheetView zoomScale="75" zoomScaleNormal="75" zoomScalePageLayoutView="0" workbookViewId="0" topLeftCell="B22">
      <selection activeCell="C52" sqref="C52:F52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6" customWidth="1"/>
  </cols>
  <sheetData>
    <row r="1" spans="1:2" ht="15">
      <c r="A1" s="37" t="s">
        <v>11</v>
      </c>
      <c r="B1" t="s">
        <v>92</v>
      </c>
    </row>
    <row r="2" ht="15">
      <c r="B2" s="39"/>
    </row>
    <row r="3" spans="8:115" ht="15.75" thickBot="1"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</row>
    <row r="4" spans="1:115" s="13" customFormat="1" ht="15.75" thickBot="1">
      <c r="A4"/>
      <c r="B4" s="39"/>
      <c r="C4" s="147" t="s">
        <v>8</v>
      </c>
      <c r="D4" s="148"/>
      <c r="E4" s="148"/>
      <c r="F4" s="14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15" ht="15.75" thickBot="1">
      <c r="A5" s="28" t="str">
        <f>Celkem!A5</f>
        <v>Obce</v>
      </c>
      <c r="B5" s="72" t="str">
        <f>Celkem!B5</f>
        <v>Webová adresa</v>
      </c>
      <c r="C5" s="72" t="str">
        <f>Celkem!C4</f>
        <v>Informace o VS, elektronické služby</v>
      </c>
      <c r="D5" s="72" t="str">
        <f>Celkem!E4</f>
        <v>Technická stránka, přístupnost, nové trendy</v>
      </c>
      <c r="E5" s="72" t="str">
        <f>Celkem!G4</f>
        <v>Grafika a přehlednost</v>
      </c>
      <c r="F5" s="72" t="str">
        <f>Celkem!I4</f>
        <v>Dění v obci, komunikace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</row>
    <row r="6" spans="1:115" ht="15">
      <c r="A6" s="76" t="str">
        <f>Celkem!A6</f>
        <v>Chlumec</v>
      </c>
      <c r="B6" s="97" t="str">
        <f>Celkem!B6</f>
        <v>www.mesto-chlumec.cz </v>
      </c>
      <c r="C6" s="95"/>
      <c r="D6" s="60"/>
      <c r="E6" s="60"/>
      <c r="F6" s="73">
        <v>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</row>
    <row r="7" spans="1:115" ht="15">
      <c r="A7" s="77" t="str">
        <f>Celkem!A7</f>
        <v>Choteč</v>
      </c>
      <c r="B7" s="98" t="str">
        <f>Celkem!B7</f>
        <v>www.chotec.cz</v>
      </c>
      <c r="C7" s="95"/>
      <c r="D7" s="60"/>
      <c r="E7" s="60"/>
      <c r="F7" s="74">
        <v>9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</row>
    <row r="8" spans="1:115" ht="15">
      <c r="A8" s="77" t="str">
        <f>Celkem!A8</f>
        <v>Chuderov</v>
      </c>
      <c r="B8" s="98" t="str">
        <f>Celkem!B8</f>
        <v>www.chuderov.cz</v>
      </c>
      <c r="C8" s="95"/>
      <c r="D8" s="60"/>
      <c r="E8" s="60"/>
      <c r="F8" s="74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</row>
    <row r="9" spans="1:115" ht="15">
      <c r="A9" s="77" t="str">
        <f>Celkem!A9</f>
        <v>Jince</v>
      </c>
      <c r="B9" s="98" t="str">
        <f>Celkem!B9</f>
        <v>www.jince.cz</v>
      </c>
      <c r="C9" s="95"/>
      <c r="D9" s="60"/>
      <c r="E9" s="60"/>
      <c r="F9" s="74">
        <v>14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</row>
    <row r="10" spans="1:115" ht="15">
      <c r="A10" s="77" t="str">
        <f>Celkem!A10</f>
        <v>Křtiny</v>
      </c>
      <c r="B10" s="98" t="str">
        <f>Celkem!B10</f>
        <v>www.krtiny.cz</v>
      </c>
      <c r="C10" s="95"/>
      <c r="D10" s="60"/>
      <c r="E10" s="60"/>
      <c r="F10" s="74">
        <v>13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ht="15">
      <c r="A11" s="77" t="str">
        <f>Celkem!A11</f>
        <v>Libina</v>
      </c>
      <c r="B11" s="98" t="str">
        <f>Celkem!B11</f>
        <v>www.libina.cz</v>
      </c>
      <c r="C11" s="95"/>
      <c r="D11" s="60"/>
      <c r="E11" s="60"/>
      <c r="F11" s="74">
        <v>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ht="15">
      <c r="A12" s="77" t="str">
        <f>Celkem!A12</f>
        <v>Mnetěš</v>
      </c>
      <c r="B12" s="98" t="str">
        <f>Celkem!B12</f>
        <v>www.mnetes.cz </v>
      </c>
      <c r="C12" s="95"/>
      <c r="D12" s="60"/>
      <c r="E12" s="60"/>
      <c r="F12" s="74">
        <v>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1:115" ht="15">
      <c r="A13" s="77" t="str">
        <f>Celkem!A13</f>
        <v>Modlany</v>
      </c>
      <c r="B13" s="99" t="str">
        <f>Celkem!B13</f>
        <v>www.modlany.cz</v>
      </c>
      <c r="C13" s="95"/>
      <c r="D13" s="60"/>
      <c r="E13" s="60"/>
      <c r="F13" s="74">
        <v>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</row>
    <row r="14" spans="1:115" ht="15">
      <c r="A14" s="77" t="str">
        <f>Celkem!A14</f>
        <v>Nevřeň</v>
      </c>
      <c r="B14" s="98" t="str">
        <f>Celkem!B14</f>
        <v>www.nevren.cz</v>
      </c>
      <c r="C14" s="95"/>
      <c r="D14" s="60"/>
      <c r="E14" s="60"/>
      <c r="F14" s="74">
        <v>15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1:115" ht="15">
      <c r="A15" s="77" t="str">
        <f>Celkem!A15</f>
        <v>Novosedlice</v>
      </c>
      <c r="B15" s="98" t="str">
        <f>Celkem!B15</f>
        <v>www.novosedlice.cz</v>
      </c>
      <c r="C15" s="95"/>
      <c r="D15" s="60"/>
      <c r="E15" s="60"/>
      <c r="F15" s="74">
        <v>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</row>
    <row r="16" spans="1:115" ht="15">
      <c r="A16" s="77" t="str">
        <f>Celkem!A16</f>
        <v>Ořechov</v>
      </c>
      <c r="B16" s="98" t="str">
        <f>Celkem!B16</f>
        <v>www.orechov-uh.cz </v>
      </c>
      <c r="C16" s="95"/>
      <c r="D16" s="60"/>
      <c r="E16" s="60"/>
      <c r="F16" s="74">
        <v>12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</row>
    <row r="17" spans="1:6" s="16" customFormat="1" ht="15">
      <c r="A17" s="77" t="str">
        <f>Celkem!A17</f>
        <v>Petrovice</v>
      </c>
      <c r="B17" s="98" t="str">
        <f>Celkem!B17</f>
        <v>www.oupetrovice.cz</v>
      </c>
      <c r="C17" s="95"/>
      <c r="D17" s="60"/>
      <c r="E17" s="60"/>
      <c r="F17" s="74">
        <v>3</v>
      </c>
    </row>
    <row r="18" spans="1:115" s="9" customFormat="1" ht="15">
      <c r="A18" s="77" t="str">
        <f>Celkem!A18</f>
        <v>Rapotín</v>
      </c>
      <c r="B18" s="98" t="str">
        <f>Celkem!B18</f>
        <v>www.rapotin.cz</v>
      </c>
      <c r="C18" s="95"/>
      <c r="D18" s="60"/>
      <c r="E18" s="60"/>
      <c r="F18" s="74">
        <v>7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3" customFormat="1" ht="15">
      <c r="A19" s="77" t="str">
        <f>Celkem!A19</f>
        <v>Stěžery</v>
      </c>
      <c r="B19" s="98" t="str">
        <f>Celkem!B19</f>
        <v>www.stezery.cz</v>
      </c>
      <c r="C19" s="95"/>
      <c r="D19" s="60"/>
      <c r="E19" s="60"/>
      <c r="F19" s="74">
        <v>10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ht="15.75" thickBot="1">
      <c r="A20" s="78" t="str">
        <f>Celkem!A20</f>
        <v>Zákolany</v>
      </c>
      <c r="B20" s="100" t="str">
        <f>Celkem!B20</f>
        <v>www.zakolany.cz</v>
      </c>
      <c r="C20" s="96"/>
      <c r="D20" s="15"/>
      <c r="E20" s="15"/>
      <c r="F20" s="75">
        <v>6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1:115" ht="15.75" thickBot="1">
      <c r="A21" s="29" t="str">
        <f>Celkem!A21</f>
        <v>Celkový počet hodnocených</v>
      </c>
      <c r="B21" s="30">
        <f>Celkem!B21</f>
        <v>15</v>
      </c>
      <c r="C21" s="30">
        <f>COUNTIF(C6:C20,"&gt;0")</f>
        <v>0</v>
      </c>
      <c r="D21" s="30">
        <f>COUNTIF(D6:D20,"&gt;0")</f>
        <v>0</v>
      </c>
      <c r="E21" s="30">
        <f>COUNTIF(E6:E20,"&gt;0")</f>
        <v>0</v>
      </c>
      <c r="F21" s="30">
        <f>COUNTIF(F6:F20,"&gt;0")</f>
        <v>15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15" ht="15.75" thickBot="1">
      <c r="A22" s="32"/>
      <c r="B22" s="79"/>
      <c r="C22" s="45"/>
      <c r="D22" s="79"/>
      <c r="E22" s="79"/>
      <c r="F22" s="7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1:6" s="16" customFormat="1" ht="15.75" thickBot="1">
      <c r="A23" s="28" t="str">
        <f>Celkem!A23</f>
        <v>Obce s pověřeným obecním úřadem</v>
      </c>
      <c r="B23" s="72"/>
      <c r="C23" s="72"/>
      <c r="D23" s="72"/>
      <c r="E23" s="72"/>
      <c r="F23" s="72"/>
    </row>
    <row r="24" spans="1:6" s="16" customFormat="1" ht="15">
      <c r="A24" s="76" t="str">
        <f>Celkem!A24</f>
        <v>Duchcov</v>
      </c>
      <c r="B24" s="97" t="str">
        <f>Celkem!B24</f>
        <v>www.duchcov.cz </v>
      </c>
      <c r="C24" s="101"/>
      <c r="D24" s="80"/>
      <c r="E24" s="80"/>
      <c r="F24" s="90">
        <v>4</v>
      </c>
    </row>
    <row r="25" spans="1:6" s="16" customFormat="1" ht="15">
      <c r="A25" s="77" t="str">
        <f>Celkem!A25</f>
        <v>Fulnek</v>
      </c>
      <c r="B25" s="98" t="str">
        <f>Celkem!B25</f>
        <v>www.fulnek.cz </v>
      </c>
      <c r="C25" s="102"/>
      <c r="D25" s="31"/>
      <c r="E25" s="31"/>
      <c r="F25" s="94">
        <v>1</v>
      </c>
    </row>
    <row r="26" spans="1:6" s="16" customFormat="1" ht="15">
      <c r="A26" s="77" t="str">
        <f>Celkem!A26</f>
        <v>Mirotice</v>
      </c>
      <c r="B26" s="99" t="str">
        <f>Celkem!B26</f>
        <v>www.mirotice.cz</v>
      </c>
      <c r="C26" s="96"/>
      <c r="D26" s="15"/>
      <c r="E26" s="15"/>
      <c r="F26" s="91">
        <v>3</v>
      </c>
    </row>
    <row r="27" spans="1:6" s="19" customFormat="1" ht="15">
      <c r="A27" s="77" t="str">
        <f>Celkem!A27</f>
        <v>Příbor</v>
      </c>
      <c r="B27" s="98" t="str">
        <f>Celkem!B27</f>
        <v>www.pribor.eu </v>
      </c>
      <c r="C27" s="96"/>
      <c r="D27" s="15"/>
      <c r="E27" s="15"/>
      <c r="F27" s="91">
        <v>2</v>
      </c>
    </row>
    <row r="28" spans="1:115" s="13" customFormat="1" ht="15">
      <c r="A28" s="81" t="str">
        <f>Celkem!A28</f>
        <v>tip redakce Adamov</v>
      </c>
      <c r="B28" s="98" t="str">
        <f>Celkem!B28</f>
        <v>www.adamov.cz</v>
      </c>
      <c r="C28" s="96"/>
      <c r="D28" s="15"/>
      <c r="E28" s="15"/>
      <c r="F28" s="91">
        <v>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1:6" s="23" customFormat="1" ht="15">
      <c r="A29" s="81" t="str">
        <f>Celkem!A29</f>
        <v>tip redakce Česká Kamenice</v>
      </c>
      <c r="B29" s="99" t="str">
        <f>Celkem!B29</f>
        <v>www.ceska-kamenice.cz</v>
      </c>
      <c r="C29" s="96"/>
      <c r="D29" s="15"/>
      <c r="E29" s="15"/>
      <c r="F29" s="91">
        <v>6</v>
      </c>
    </row>
    <row r="30" spans="1:115" ht="15.75" thickBot="1">
      <c r="A30" s="82" t="str">
        <f>Celkem!A30</f>
        <v>tip redakce Jesenice</v>
      </c>
      <c r="B30" s="100" t="str">
        <f>Celkem!B30</f>
        <v>www.oujesenice.cz</v>
      </c>
      <c r="C30" s="96"/>
      <c r="D30" s="15"/>
      <c r="E30" s="15"/>
      <c r="F30" s="75">
        <v>7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</row>
    <row r="31" spans="1:115" ht="15.75" thickBot="1">
      <c r="A31" s="29" t="str">
        <f>Celkem!A31</f>
        <v>Celkový počet</v>
      </c>
      <c r="B31" s="30">
        <f>Celkem!B31</f>
        <v>7</v>
      </c>
      <c r="C31" s="30">
        <f>COUNTIF(C24:C30,"&gt;0")</f>
        <v>0</v>
      </c>
      <c r="D31" s="30">
        <f>COUNTIF(D24:D30,"&gt;0")</f>
        <v>0</v>
      </c>
      <c r="E31" s="30">
        <f>COUNTIF(E24:E30,"&gt;0")</f>
        <v>0</v>
      </c>
      <c r="F31" s="30">
        <f>COUNTIF(F24:F30,"&gt;0")</f>
        <v>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</row>
    <row r="32" spans="1:115" ht="15.75" thickBot="1">
      <c r="A32" s="35"/>
      <c r="B32" s="92"/>
      <c r="C32" s="45"/>
      <c r="D32" s="79"/>
      <c r="E32" s="79"/>
      <c r="F32" s="7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6" ht="15.75" thickBot="1">
      <c r="A33" s="28" t="str">
        <f>Celkem!A33</f>
        <v>Obce s rozšířenou působností</v>
      </c>
      <c r="B33" s="89"/>
      <c r="C33" s="72"/>
      <c r="D33" s="72"/>
      <c r="E33" s="72"/>
      <c r="F33" s="72"/>
    </row>
    <row r="34" spans="1:6" s="16" customFormat="1" ht="15">
      <c r="A34" s="76" t="str">
        <f>Celkem!A34</f>
        <v>Bílovec</v>
      </c>
      <c r="B34" s="103" t="str">
        <f>Celkem!B34</f>
        <v>www.bilovec.cz </v>
      </c>
      <c r="C34" s="101"/>
      <c r="D34" s="80"/>
      <c r="E34" s="80"/>
      <c r="F34" s="93">
        <v>7</v>
      </c>
    </row>
    <row r="35" spans="1:6" s="16" customFormat="1" ht="15">
      <c r="A35" s="77" t="str">
        <f>Celkem!A35</f>
        <v>Brno-Bohunice </v>
      </c>
      <c r="B35" s="98" t="str">
        <f>Celkem!B35</f>
        <v>www.brno-bohunice.cz </v>
      </c>
      <c r="C35" s="96"/>
      <c r="D35" s="15"/>
      <c r="E35" s="15"/>
      <c r="F35" s="91">
        <v>2</v>
      </c>
    </row>
    <row r="36" spans="1:6" ht="15">
      <c r="A36" s="77" t="str">
        <f>Celkem!A36</f>
        <v>Kravaře</v>
      </c>
      <c r="B36" s="98" t="str">
        <f>Celkem!B36</f>
        <v>www.kravare.cz</v>
      </c>
      <c r="C36" s="96"/>
      <c r="D36" s="15"/>
      <c r="E36" s="15"/>
      <c r="F36" s="91">
        <v>4</v>
      </c>
    </row>
    <row r="37" spans="1:7" s="3" customFormat="1" ht="15">
      <c r="A37" s="77" t="str">
        <f>Celkem!A37</f>
        <v>Most</v>
      </c>
      <c r="B37" s="98" t="str">
        <f>Celkem!B37</f>
        <v>www.mesto-most.cz</v>
      </c>
      <c r="C37" s="96"/>
      <c r="D37" s="15"/>
      <c r="E37" s="15"/>
      <c r="F37" s="91">
        <v>1</v>
      </c>
      <c r="G37" s="16"/>
    </row>
    <row r="38" spans="1:7" s="3" customFormat="1" ht="15">
      <c r="A38" s="77" t="str">
        <f>Celkem!A38</f>
        <v>Nymburk</v>
      </c>
      <c r="B38" s="98" t="str">
        <f>Celkem!B38</f>
        <v>www.mesto-nymburk.cz</v>
      </c>
      <c r="C38" s="96"/>
      <c r="D38" s="15"/>
      <c r="E38" s="15"/>
      <c r="F38" s="91">
        <v>8</v>
      </c>
      <c r="G38" s="16"/>
    </row>
    <row r="39" spans="1:7" s="3" customFormat="1" ht="15">
      <c r="A39" s="83" t="str">
        <f>Celkem!A39</f>
        <v>tip redakce Kaplice</v>
      </c>
      <c r="B39" s="104" t="str">
        <f>Celkem!B39</f>
        <v>www.mestokaplice.cz</v>
      </c>
      <c r="C39" s="96"/>
      <c r="D39" s="15"/>
      <c r="E39" s="15"/>
      <c r="F39" s="91">
        <v>6</v>
      </c>
      <c r="G39" s="16"/>
    </row>
    <row r="40" spans="1:7" s="3" customFormat="1" ht="15">
      <c r="A40" s="81" t="str">
        <f>Celkem!A40</f>
        <v>tip redakce Trutnov</v>
      </c>
      <c r="B40" s="98" t="str">
        <f>Celkem!B40</f>
        <v>www.trutnov.cz </v>
      </c>
      <c r="C40" s="96"/>
      <c r="D40" s="15"/>
      <c r="E40" s="15"/>
      <c r="F40" s="91">
        <v>5</v>
      </c>
      <c r="G40" s="16"/>
    </row>
    <row r="41" spans="1:7" s="3" customFormat="1" ht="15.75" thickBot="1">
      <c r="A41" s="82" t="str">
        <f>Celkem!A41</f>
        <v>tip redakce Vimperk</v>
      </c>
      <c r="B41" s="100" t="str">
        <f>Celkem!B41</f>
        <v>www.vimperk.cz</v>
      </c>
      <c r="C41" s="96"/>
      <c r="D41" s="15"/>
      <c r="E41" s="15"/>
      <c r="F41" s="75">
        <v>3</v>
      </c>
      <c r="G41" s="16"/>
    </row>
    <row r="42" spans="1:7" s="3" customFormat="1" ht="15.75" thickBot="1">
      <c r="A42" s="29" t="str">
        <f>Celkem!A42</f>
        <v>Celkový počet</v>
      </c>
      <c r="B42" s="30">
        <f>Celkem!B42</f>
        <v>8</v>
      </c>
      <c r="C42" s="30">
        <f>COUNTIF(C34:C41,"&gt;0")</f>
        <v>0</v>
      </c>
      <c r="D42" s="30">
        <f>COUNTIF(D34:D41,"&gt;0")</f>
        <v>0</v>
      </c>
      <c r="E42" s="30">
        <f>COUNTIF(E34:E41,"&gt;0")</f>
        <v>0</v>
      </c>
      <c r="F42" s="30">
        <f>COUNTIF(F34:F41,"&gt;0")</f>
        <v>8</v>
      </c>
      <c r="G42" s="16"/>
    </row>
    <row r="43" spans="1:6" ht="15.75" thickBot="1">
      <c r="A43" s="17"/>
      <c r="B43" s="18"/>
      <c r="C43" s="8"/>
      <c r="D43" s="8"/>
      <c r="E43" s="8"/>
      <c r="F43" s="9"/>
    </row>
    <row r="44" spans="1:6" ht="15.75" thickBot="1">
      <c r="A44" s="88" t="str">
        <f>Celkem!A45</f>
        <v>Videa</v>
      </c>
      <c r="B44" s="89"/>
      <c r="C44" s="150" t="str">
        <f>Celkem!C44</f>
        <v>Originalita</v>
      </c>
      <c r="D44" s="155"/>
      <c r="E44" s="155"/>
      <c r="F44" s="152"/>
    </row>
    <row r="45" spans="1:6" ht="51.75">
      <c r="A45" s="84" t="str">
        <f>Celkem!A46</f>
        <v>Bílovec</v>
      </c>
      <c r="B45" s="105" t="str">
        <f>Celkem!B46</f>
        <v>www.youtube.com/watch?v=IFtkggyYlkI&amp;feature=c4-overview&amp;list=UUI01_zfeUtUOmsWWMR5blrg</v>
      </c>
      <c r="C45" s="156">
        <v>4</v>
      </c>
      <c r="D45" s="148"/>
      <c r="E45" s="148"/>
      <c r="F45" s="157"/>
    </row>
    <row r="46" spans="1:6" ht="39">
      <c r="A46" s="85" t="str">
        <f>Celkem!A47</f>
        <v>Chuderov</v>
      </c>
      <c r="B46" s="106" t="str">
        <f>Celkem!B47</f>
        <v>www.chuderov.cz/chuderov-2-v-jednom-a-spadove-obce/d-1883</v>
      </c>
      <c r="C46" s="158">
        <v>1</v>
      </c>
      <c r="D46" s="159"/>
      <c r="E46" s="159"/>
      <c r="F46" s="160"/>
    </row>
    <row r="47" spans="1:6" ht="51.75">
      <c r="A47" s="85" t="str">
        <f>Celkem!A48</f>
        <v>Modlany</v>
      </c>
      <c r="B47" s="106" t="str">
        <f>Celkem!B48</f>
        <v>www.modlany.cz/vismo/dokumenty2.asp?id=2262&amp;n=teplakova-zabava-zabrany-jsou-otrava&amp;p1=1849</v>
      </c>
      <c r="C47" s="158">
        <v>6</v>
      </c>
      <c r="D47" s="159"/>
      <c r="E47" s="159"/>
      <c r="F47" s="160"/>
    </row>
    <row r="48" spans="1:6" ht="51.75">
      <c r="A48" s="85" t="str">
        <f>Celkem!A49</f>
        <v>Most</v>
      </c>
      <c r="B48" s="106" t="str">
        <f>Celkem!B49</f>
        <v>tv.mesto-most.cz/den-magistra-kelleyho/g-5343/id_obrazky=9606&amp;typ_sady=2</v>
      </c>
      <c r="C48" s="158">
        <v>7</v>
      </c>
      <c r="D48" s="159"/>
      <c r="E48" s="159"/>
      <c r="F48" s="160"/>
    </row>
    <row r="49" spans="1:6" ht="51.75">
      <c r="A49" s="86" t="str">
        <f>Celkem!A50</f>
        <v>tip redakce Čížkov</v>
      </c>
      <c r="B49" s="106" t="str">
        <f>Celkem!B50</f>
        <v>www.obec-cizkov.cz/cs/zahradka/historie/jak-se-v-zahradce-hraly-karty/R92-A1161/</v>
      </c>
      <c r="C49" s="158">
        <v>3</v>
      </c>
      <c r="D49" s="159"/>
      <c r="E49" s="159"/>
      <c r="F49" s="160"/>
    </row>
    <row r="50" spans="1:6" ht="26.25">
      <c r="A50" s="86" t="str">
        <f>Celkem!A51</f>
        <v>tip redakce Knínice u Boskovic</v>
      </c>
      <c r="B50" s="106" t="str">
        <f>Celkem!B51</f>
        <v>www.youtube.com/watch?v=T6Cq1QbYZqE</v>
      </c>
      <c r="C50" s="158">
        <v>2</v>
      </c>
      <c r="D50" s="159"/>
      <c r="E50" s="159"/>
      <c r="F50" s="160"/>
    </row>
    <row r="51" spans="1:6" ht="15.75" thickBot="1">
      <c r="A51" s="87" t="str">
        <f>Celkem!A52</f>
        <v>tip redakce Šitbořice</v>
      </c>
      <c r="B51" s="107" t="str">
        <f>Celkem!B52</f>
        <v>http://vimeo.com/43765803</v>
      </c>
      <c r="C51" s="161">
        <v>5</v>
      </c>
      <c r="D51" s="162"/>
      <c r="E51" s="162"/>
      <c r="F51" s="163"/>
    </row>
    <row r="52" spans="1:6" ht="15.75" thickBot="1">
      <c r="A52" s="29" t="str">
        <f>Celkem!A53</f>
        <v>Celkový počet</v>
      </c>
      <c r="B52" s="30">
        <f>Celkem!B53</f>
        <v>7</v>
      </c>
      <c r="C52" s="179">
        <f>COUNTIF(C45:C51,"&gt;0")</f>
        <v>7</v>
      </c>
      <c r="D52" s="180"/>
      <c r="E52" s="180"/>
      <c r="F52" s="181"/>
    </row>
    <row r="53" ht="15">
      <c r="A53" s="9"/>
    </row>
    <row r="54" spans="1:3" ht="15">
      <c r="A54" s="6"/>
      <c r="B54" s="2"/>
      <c r="C54" s="2"/>
    </row>
    <row r="55" ht="15">
      <c r="A55" s="7"/>
    </row>
    <row r="56" ht="15">
      <c r="A56" s="7"/>
    </row>
    <row r="57" ht="15">
      <c r="A57" s="7"/>
    </row>
    <row r="59" ht="15">
      <c r="A59" s="7"/>
    </row>
    <row r="60" ht="15">
      <c r="A60" s="7"/>
    </row>
    <row r="61" ht="15">
      <c r="A61" s="7"/>
    </row>
    <row r="62" ht="15">
      <c r="A62" s="6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80" ht="15">
      <c r="C80" s="7"/>
    </row>
  </sheetData>
  <sheetProtection/>
  <mergeCells count="10">
    <mergeCell ref="C49:F49"/>
    <mergeCell ref="C50:F50"/>
    <mergeCell ref="C51:F51"/>
    <mergeCell ref="C52:F52"/>
    <mergeCell ref="C4:F4"/>
    <mergeCell ref="C44:F44"/>
    <mergeCell ref="C45:F45"/>
    <mergeCell ref="C46:F46"/>
    <mergeCell ref="C47:F47"/>
    <mergeCell ref="C48:F48"/>
  </mergeCells>
  <hyperlinks>
    <hyperlink ref="B6" r:id="rId1" display="www.mesto-chlumec.cz "/>
    <hyperlink ref="B10" r:id="rId2" display="www.krtiny.cz"/>
    <hyperlink ref="B14" r:id="rId3" display="www.nevren.cz"/>
    <hyperlink ref="B7" r:id="rId4" display="www.chotec.cz"/>
    <hyperlink ref="B20" r:id="rId5" display="www.zakolany.cz"/>
    <hyperlink ref="B9" r:id="rId6" display="www.jince.cz"/>
    <hyperlink ref="B15" r:id="rId7" display="www.novosedlice.cz"/>
    <hyperlink ref="B16" r:id="rId8" display="www.orechov-uh.cz "/>
    <hyperlink ref="B17" r:id="rId9" display="www.oupetrovice.cz"/>
    <hyperlink ref="B18" r:id="rId10" display="www.rapotin.cz"/>
    <hyperlink ref="B19" r:id="rId11" display="www.stezery.cz"/>
    <hyperlink ref="B12" r:id="rId12" display="www.mnetes.cz "/>
    <hyperlink ref="B13" r:id="rId13" display="www.modlany.cz"/>
    <hyperlink ref="B8" r:id="rId14" display="www.chuderov.cz"/>
    <hyperlink ref="B11" r:id="rId15" display="www.libina.cz"/>
    <hyperlink ref="B26" r:id="rId16" display="www.mirotice.cz"/>
    <hyperlink ref="B24" r:id="rId17" display="www.duchcov.cz "/>
    <hyperlink ref="B25" r:id="rId18" display="www.fulnek.cz "/>
    <hyperlink ref="B27" r:id="rId19" display="www.pribor.eu "/>
    <hyperlink ref="B28" r:id="rId20" display="www.adamov.cz"/>
    <hyperlink ref="B30" r:id="rId21" display="www.oujesenice.cz"/>
    <hyperlink ref="B29" r:id="rId22" display="www.ceska-kamenice.cz"/>
    <hyperlink ref="B37" r:id="rId23" display="www.mesto-most.cz"/>
    <hyperlink ref="B36" r:id="rId24" display="www.kravare.cz"/>
    <hyperlink ref="B34" r:id="rId25" display="www.bilovec.cz "/>
    <hyperlink ref="B38" r:id="rId26" display="www.mesto-nymburk.cz"/>
    <hyperlink ref="B41" r:id="rId27" display="www.vimperk.cz"/>
    <hyperlink ref="B39" r:id="rId28" display="www.mestokaplice.cz"/>
    <hyperlink ref="B40" r:id="rId29" display="www.trutnov.cz "/>
    <hyperlink ref="B35" r:id="rId30" display="www.brno-bohunice.cz "/>
    <hyperlink ref="B45" r:id="rId31" display="www.youtube.com/watch?v=IFtkggyYlkI&amp;feature=c4-overview&amp;list=UUI01_zfeUtUOmsWWMR5blrg"/>
    <hyperlink ref="B48" r:id="rId32" display="tv.mesto-most.cz/den-magistra-kelleyho/g-5343/id_obrazky=9606&amp;typ_sady=2"/>
    <hyperlink ref="B50" r:id="rId33" display="www.youtube.com/watch?v=T6Cq1QbYZqE"/>
    <hyperlink ref="B47" r:id="rId34" display="www.modlany.cz/vismo/dokumenty2.asp?id=2262&amp;n=teplakova-zabava-zabrany-jsou-otrava&amp;p1=1849"/>
    <hyperlink ref="B46" r:id="rId35" display="www.chuderov.cz/chuderov-2-v-jednom-a-spadove-obce/d-1883"/>
    <hyperlink ref="B49" r:id="rId36" display="www.obec-cizkov.cz/cs/zahradka/historie/jak-se-v-zahradce-hraly-karty/R92-A1161/"/>
    <hyperlink ref="B51" r:id="rId37" display="http://vimeo.com/43765803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80"/>
  <sheetViews>
    <sheetView zoomScale="75" zoomScaleNormal="75" zoomScalePageLayoutView="0" workbookViewId="0" topLeftCell="B19">
      <selection activeCell="C52" sqref="C52:F52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6" customWidth="1"/>
  </cols>
  <sheetData>
    <row r="1" spans="1:2" ht="15">
      <c r="A1" s="37" t="s">
        <v>11</v>
      </c>
      <c r="B1" t="s">
        <v>93</v>
      </c>
    </row>
    <row r="2" ht="15">
      <c r="B2" s="39"/>
    </row>
    <row r="3" spans="8:115" ht="15.75" thickBot="1"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</row>
    <row r="4" spans="1:115" s="13" customFormat="1" ht="15.75" thickBot="1">
      <c r="A4"/>
      <c r="B4" s="39"/>
      <c r="C4" s="147" t="s">
        <v>8</v>
      </c>
      <c r="D4" s="148"/>
      <c r="E4" s="148"/>
      <c r="F4" s="14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15" ht="15.75" thickBot="1">
      <c r="A5" s="28" t="str">
        <f>Celkem!A5</f>
        <v>Obce</v>
      </c>
      <c r="B5" s="72" t="str">
        <f>Celkem!B5</f>
        <v>Webová adresa</v>
      </c>
      <c r="C5" s="72" t="str">
        <f>Celkem!C4</f>
        <v>Informace o VS, elektronické služby</v>
      </c>
      <c r="D5" s="72" t="str">
        <f>Celkem!E4</f>
        <v>Technická stránka, přístupnost, nové trendy</v>
      </c>
      <c r="E5" s="72" t="str">
        <f>Celkem!G4</f>
        <v>Grafika a přehlednost</v>
      </c>
      <c r="F5" s="72" t="str">
        <f>Celkem!I4</f>
        <v>Dění v obci, komunikace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</row>
    <row r="6" spans="1:115" ht="15">
      <c r="A6" s="76" t="str">
        <f>Celkem!A6</f>
        <v>Chlumec</v>
      </c>
      <c r="B6" s="97" t="str">
        <f>Celkem!B6</f>
        <v>www.mesto-chlumec.cz </v>
      </c>
      <c r="C6" s="95"/>
      <c r="D6" s="60"/>
      <c r="E6" s="60"/>
      <c r="F6" s="73">
        <v>13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</row>
    <row r="7" spans="1:115" ht="15">
      <c r="A7" s="77" t="str">
        <f>Celkem!A7</f>
        <v>Choteč</v>
      </c>
      <c r="B7" s="98" t="str">
        <f>Celkem!B7</f>
        <v>www.chotec.cz</v>
      </c>
      <c r="C7" s="95"/>
      <c r="D7" s="60"/>
      <c r="E7" s="60"/>
      <c r="F7" s="74">
        <v>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</row>
    <row r="8" spans="1:115" ht="15">
      <c r="A8" s="77" t="str">
        <f>Celkem!A8</f>
        <v>Chuderov</v>
      </c>
      <c r="B8" s="98" t="str">
        <f>Celkem!B8</f>
        <v>www.chuderov.cz</v>
      </c>
      <c r="C8" s="95"/>
      <c r="D8" s="60"/>
      <c r="E8" s="60"/>
      <c r="F8" s="74">
        <v>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</row>
    <row r="9" spans="1:115" ht="15">
      <c r="A9" s="77" t="str">
        <f>Celkem!A9</f>
        <v>Jince</v>
      </c>
      <c r="B9" s="98" t="str">
        <f>Celkem!B9</f>
        <v>www.jince.cz</v>
      </c>
      <c r="C9" s="95"/>
      <c r="D9" s="60"/>
      <c r="E9" s="60"/>
      <c r="F9" s="74">
        <v>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</row>
    <row r="10" spans="1:115" ht="15">
      <c r="A10" s="77" t="str">
        <f>Celkem!A10</f>
        <v>Křtiny</v>
      </c>
      <c r="B10" s="98" t="str">
        <f>Celkem!B10</f>
        <v>www.krtiny.cz</v>
      </c>
      <c r="C10" s="95"/>
      <c r="D10" s="60"/>
      <c r="E10" s="60"/>
      <c r="F10" s="74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ht="15">
      <c r="A11" s="77" t="str">
        <f>Celkem!A11</f>
        <v>Libina</v>
      </c>
      <c r="B11" s="98" t="str">
        <f>Celkem!B11</f>
        <v>www.libina.cz</v>
      </c>
      <c r="C11" s="95"/>
      <c r="D11" s="60"/>
      <c r="E11" s="60"/>
      <c r="F11" s="74">
        <v>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ht="15">
      <c r="A12" s="77" t="str">
        <f>Celkem!A12</f>
        <v>Mnetěš</v>
      </c>
      <c r="B12" s="98" t="str">
        <f>Celkem!B12</f>
        <v>www.mnetes.cz </v>
      </c>
      <c r="C12" s="95"/>
      <c r="D12" s="60"/>
      <c r="E12" s="60"/>
      <c r="F12" s="74">
        <v>9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1:115" ht="15">
      <c r="A13" s="77" t="str">
        <f>Celkem!A13</f>
        <v>Modlany</v>
      </c>
      <c r="B13" s="99" t="str">
        <f>Celkem!B13</f>
        <v>www.modlany.cz</v>
      </c>
      <c r="C13" s="95"/>
      <c r="D13" s="60"/>
      <c r="E13" s="60"/>
      <c r="F13" s="74">
        <v>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</row>
    <row r="14" spans="1:115" ht="15">
      <c r="A14" s="77" t="str">
        <f>Celkem!A14</f>
        <v>Nevřeň</v>
      </c>
      <c r="B14" s="98" t="str">
        <f>Celkem!B14</f>
        <v>www.nevren.cz</v>
      </c>
      <c r="C14" s="95"/>
      <c r="D14" s="60"/>
      <c r="E14" s="60"/>
      <c r="F14" s="74">
        <v>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1:115" ht="15">
      <c r="A15" s="77" t="str">
        <f>Celkem!A15</f>
        <v>Novosedlice</v>
      </c>
      <c r="B15" s="98" t="str">
        <f>Celkem!B15</f>
        <v>www.novosedlice.cz</v>
      </c>
      <c r="C15" s="95"/>
      <c r="D15" s="60"/>
      <c r="E15" s="60"/>
      <c r="F15" s="74">
        <v>10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</row>
    <row r="16" spans="1:115" ht="15">
      <c r="A16" s="77" t="str">
        <f>Celkem!A16</f>
        <v>Ořechov</v>
      </c>
      <c r="B16" s="98" t="str">
        <f>Celkem!B16</f>
        <v>www.orechov-uh.cz </v>
      </c>
      <c r="C16" s="95"/>
      <c r="D16" s="60"/>
      <c r="E16" s="60"/>
      <c r="F16" s="74">
        <v>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</row>
    <row r="17" spans="1:6" s="16" customFormat="1" ht="15">
      <c r="A17" s="77" t="str">
        <f>Celkem!A17</f>
        <v>Petrovice</v>
      </c>
      <c r="B17" s="98" t="str">
        <f>Celkem!B17</f>
        <v>www.oupetrovice.cz</v>
      </c>
      <c r="C17" s="95"/>
      <c r="D17" s="60"/>
      <c r="E17" s="60"/>
      <c r="F17" s="74">
        <v>15</v>
      </c>
    </row>
    <row r="18" spans="1:115" s="9" customFormat="1" ht="15">
      <c r="A18" s="77" t="str">
        <f>Celkem!A18</f>
        <v>Rapotín</v>
      </c>
      <c r="B18" s="98" t="str">
        <f>Celkem!B18</f>
        <v>www.rapotin.cz</v>
      </c>
      <c r="C18" s="95"/>
      <c r="D18" s="60"/>
      <c r="E18" s="60"/>
      <c r="F18" s="74">
        <v>12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3" customFormat="1" ht="15">
      <c r="A19" s="77" t="str">
        <f>Celkem!A19</f>
        <v>Stěžery</v>
      </c>
      <c r="B19" s="98" t="str">
        <f>Celkem!B19</f>
        <v>www.stezery.cz</v>
      </c>
      <c r="C19" s="95"/>
      <c r="D19" s="60"/>
      <c r="E19" s="60"/>
      <c r="F19" s="74">
        <v>14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ht="15.75" thickBot="1">
      <c r="A20" s="78" t="str">
        <f>Celkem!A20</f>
        <v>Zákolany</v>
      </c>
      <c r="B20" s="100" t="str">
        <f>Celkem!B20</f>
        <v>www.zakolany.cz</v>
      </c>
      <c r="C20" s="96"/>
      <c r="D20" s="15"/>
      <c r="E20" s="15"/>
      <c r="F20" s="75">
        <v>11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1:115" ht="15.75" thickBot="1">
      <c r="A21" s="29" t="str">
        <f>Celkem!A21</f>
        <v>Celkový počet hodnocených</v>
      </c>
      <c r="B21" s="30">
        <f>Celkem!B21</f>
        <v>15</v>
      </c>
      <c r="C21" s="30">
        <f>COUNTIF(C6:C20,"&gt;0")</f>
        <v>0</v>
      </c>
      <c r="D21" s="30">
        <f>COUNTIF(D6:D20,"&gt;0")</f>
        <v>0</v>
      </c>
      <c r="E21" s="30">
        <f>COUNTIF(E6:E20,"&gt;0")</f>
        <v>0</v>
      </c>
      <c r="F21" s="30">
        <f>COUNTIF(F6:F20,"&gt;0")</f>
        <v>15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15" ht="15.75" thickBot="1">
      <c r="A22" s="32"/>
      <c r="B22" s="79"/>
      <c r="C22" s="45"/>
      <c r="D22" s="79"/>
      <c r="E22" s="79"/>
      <c r="F22" s="7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1:6" s="16" customFormat="1" ht="15.75" thickBot="1">
      <c r="A23" s="28" t="str">
        <f>Celkem!A23</f>
        <v>Obce s pověřeným obecním úřadem</v>
      </c>
      <c r="B23" s="72"/>
      <c r="C23" s="72"/>
      <c r="D23" s="72"/>
      <c r="E23" s="72"/>
      <c r="F23" s="72"/>
    </row>
    <row r="24" spans="1:6" s="16" customFormat="1" ht="15">
      <c r="A24" s="76" t="str">
        <f>Celkem!A24</f>
        <v>Duchcov</v>
      </c>
      <c r="B24" s="97" t="str">
        <f>Celkem!B24</f>
        <v>www.duchcov.cz </v>
      </c>
      <c r="C24" s="101"/>
      <c r="D24" s="80"/>
      <c r="E24" s="80"/>
      <c r="F24" s="90">
        <v>5</v>
      </c>
    </row>
    <row r="25" spans="1:6" s="16" customFormat="1" ht="15">
      <c r="A25" s="77" t="str">
        <f>Celkem!A25</f>
        <v>Fulnek</v>
      </c>
      <c r="B25" s="98" t="str">
        <f>Celkem!B25</f>
        <v>www.fulnek.cz </v>
      </c>
      <c r="C25" s="102"/>
      <c r="D25" s="31"/>
      <c r="E25" s="31"/>
      <c r="F25" s="94">
        <v>7</v>
      </c>
    </row>
    <row r="26" spans="1:6" s="16" customFormat="1" ht="15">
      <c r="A26" s="77" t="str">
        <f>Celkem!A26</f>
        <v>Mirotice</v>
      </c>
      <c r="B26" s="99" t="str">
        <f>Celkem!B26</f>
        <v>www.mirotice.cz</v>
      </c>
      <c r="C26" s="96"/>
      <c r="D26" s="15"/>
      <c r="E26" s="15"/>
      <c r="F26" s="91">
        <v>6</v>
      </c>
    </row>
    <row r="27" spans="1:6" s="19" customFormat="1" ht="15">
      <c r="A27" s="77" t="str">
        <f>Celkem!A27</f>
        <v>Příbor</v>
      </c>
      <c r="B27" s="98" t="str">
        <f>Celkem!B27</f>
        <v>www.pribor.eu </v>
      </c>
      <c r="C27" s="96"/>
      <c r="D27" s="15"/>
      <c r="E27" s="15"/>
      <c r="F27" s="91">
        <v>1</v>
      </c>
    </row>
    <row r="28" spans="1:115" s="13" customFormat="1" ht="15">
      <c r="A28" s="81" t="str">
        <f>Celkem!A28</f>
        <v>tip redakce Adamov</v>
      </c>
      <c r="B28" s="98" t="str">
        <f>Celkem!B28</f>
        <v>www.adamov.cz</v>
      </c>
      <c r="C28" s="96"/>
      <c r="D28" s="15"/>
      <c r="E28" s="15"/>
      <c r="F28" s="91">
        <v>4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1:6" s="23" customFormat="1" ht="15">
      <c r="A29" s="81" t="str">
        <f>Celkem!A29</f>
        <v>tip redakce Česká Kamenice</v>
      </c>
      <c r="B29" s="99" t="str">
        <f>Celkem!B29</f>
        <v>www.ceska-kamenice.cz</v>
      </c>
      <c r="C29" s="96"/>
      <c r="D29" s="15"/>
      <c r="E29" s="15"/>
      <c r="F29" s="91">
        <v>3</v>
      </c>
    </row>
    <row r="30" spans="1:115" ht="15.75" thickBot="1">
      <c r="A30" s="82" t="str">
        <f>Celkem!A30</f>
        <v>tip redakce Jesenice</v>
      </c>
      <c r="B30" s="100" t="str">
        <f>Celkem!B30</f>
        <v>www.oujesenice.cz</v>
      </c>
      <c r="C30" s="96"/>
      <c r="D30" s="15"/>
      <c r="E30" s="15"/>
      <c r="F30" s="75">
        <v>2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</row>
    <row r="31" spans="1:115" ht="15.75" thickBot="1">
      <c r="A31" s="29" t="str">
        <f>Celkem!A31</f>
        <v>Celkový počet</v>
      </c>
      <c r="B31" s="30">
        <f>Celkem!B31</f>
        <v>7</v>
      </c>
      <c r="C31" s="30">
        <f>COUNTIF(C24:C30,"&gt;0")</f>
        <v>0</v>
      </c>
      <c r="D31" s="30">
        <f>COUNTIF(D24:D30,"&gt;0")</f>
        <v>0</v>
      </c>
      <c r="E31" s="30">
        <f>COUNTIF(E24:E30,"&gt;0")</f>
        <v>0</v>
      </c>
      <c r="F31" s="30">
        <f>COUNTIF(F24:F30,"&gt;0")</f>
        <v>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</row>
    <row r="32" spans="1:115" ht="15.75" thickBot="1">
      <c r="A32" s="35"/>
      <c r="B32" s="92"/>
      <c r="C32" s="45"/>
      <c r="D32" s="79"/>
      <c r="E32" s="79"/>
      <c r="F32" s="7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6" ht="15.75" thickBot="1">
      <c r="A33" s="28" t="str">
        <f>Celkem!A33</f>
        <v>Obce s rozšířenou působností</v>
      </c>
      <c r="B33" s="89"/>
      <c r="C33" s="72"/>
      <c r="D33" s="72"/>
      <c r="E33" s="72"/>
      <c r="F33" s="72"/>
    </row>
    <row r="34" spans="1:6" s="16" customFormat="1" ht="15">
      <c r="A34" s="76" t="str">
        <f>Celkem!A34</f>
        <v>Bílovec</v>
      </c>
      <c r="B34" s="103" t="str">
        <f>Celkem!B34</f>
        <v>www.bilovec.cz </v>
      </c>
      <c r="C34" s="101"/>
      <c r="D34" s="80"/>
      <c r="E34" s="80"/>
      <c r="F34" s="93">
        <v>3</v>
      </c>
    </row>
    <row r="35" spans="1:6" s="16" customFormat="1" ht="15">
      <c r="A35" s="77" t="str">
        <f>Celkem!A35</f>
        <v>Brno-Bohunice </v>
      </c>
      <c r="B35" s="98" t="str">
        <f>Celkem!B35</f>
        <v>www.brno-bohunice.cz </v>
      </c>
      <c r="C35" s="96"/>
      <c r="D35" s="15"/>
      <c r="E35" s="15"/>
      <c r="F35" s="91">
        <v>8</v>
      </c>
    </row>
    <row r="36" spans="1:6" ht="15">
      <c r="A36" s="77" t="str">
        <f>Celkem!A36</f>
        <v>Kravaře</v>
      </c>
      <c r="B36" s="98" t="str">
        <f>Celkem!B36</f>
        <v>www.kravare.cz</v>
      </c>
      <c r="C36" s="96"/>
      <c r="D36" s="15"/>
      <c r="E36" s="15"/>
      <c r="F36" s="91">
        <v>2</v>
      </c>
    </row>
    <row r="37" spans="1:7" s="3" customFormat="1" ht="15">
      <c r="A37" s="77" t="str">
        <f>Celkem!A37</f>
        <v>Most</v>
      </c>
      <c r="B37" s="98" t="str">
        <f>Celkem!B37</f>
        <v>www.mesto-most.cz</v>
      </c>
      <c r="C37" s="96"/>
      <c r="D37" s="15"/>
      <c r="E37" s="15"/>
      <c r="F37" s="91">
        <v>1</v>
      </c>
      <c r="G37" s="16"/>
    </row>
    <row r="38" spans="1:7" s="3" customFormat="1" ht="15">
      <c r="A38" s="77" t="str">
        <f>Celkem!A38</f>
        <v>Nymburk</v>
      </c>
      <c r="B38" s="98" t="str">
        <f>Celkem!B38</f>
        <v>www.mesto-nymburk.cz</v>
      </c>
      <c r="C38" s="96"/>
      <c r="D38" s="15"/>
      <c r="E38" s="15"/>
      <c r="F38" s="91">
        <v>7</v>
      </c>
      <c r="G38" s="16"/>
    </row>
    <row r="39" spans="1:7" s="3" customFormat="1" ht="15">
      <c r="A39" s="83" t="str">
        <f>Celkem!A39</f>
        <v>tip redakce Kaplice</v>
      </c>
      <c r="B39" s="104" t="str">
        <f>Celkem!B39</f>
        <v>www.mestokaplice.cz</v>
      </c>
      <c r="C39" s="96"/>
      <c r="D39" s="15"/>
      <c r="E39" s="15"/>
      <c r="F39" s="91">
        <v>5</v>
      </c>
      <c r="G39" s="16"/>
    </row>
    <row r="40" spans="1:7" s="3" customFormat="1" ht="15">
      <c r="A40" s="81" t="str">
        <f>Celkem!A40</f>
        <v>tip redakce Trutnov</v>
      </c>
      <c r="B40" s="98" t="str">
        <f>Celkem!B40</f>
        <v>www.trutnov.cz </v>
      </c>
      <c r="C40" s="96"/>
      <c r="D40" s="15"/>
      <c r="E40" s="15"/>
      <c r="F40" s="91">
        <v>6</v>
      </c>
      <c r="G40" s="16"/>
    </row>
    <row r="41" spans="1:7" s="3" customFormat="1" ht="15.75" thickBot="1">
      <c r="A41" s="82" t="str">
        <f>Celkem!A41</f>
        <v>tip redakce Vimperk</v>
      </c>
      <c r="B41" s="100" t="str">
        <f>Celkem!B41</f>
        <v>www.vimperk.cz</v>
      </c>
      <c r="C41" s="96"/>
      <c r="D41" s="15"/>
      <c r="E41" s="15"/>
      <c r="F41" s="75">
        <v>4</v>
      </c>
      <c r="G41" s="16"/>
    </row>
    <row r="42" spans="1:7" s="3" customFormat="1" ht="15.75" thickBot="1">
      <c r="A42" s="29" t="str">
        <f>Celkem!A42</f>
        <v>Celkový počet</v>
      </c>
      <c r="B42" s="30">
        <f>Celkem!B42</f>
        <v>8</v>
      </c>
      <c r="C42" s="30">
        <f>COUNTIF(C34:C41,"&gt;0")</f>
        <v>0</v>
      </c>
      <c r="D42" s="30">
        <f>COUNTIF(D34:D41,"&gt;0")</f>
        <v>0</v>
      </c>
      <c r="E42" s="30">
        <f>COUNTIF(E34:E41,"&gt;0")</f>
        <v>0</v>
      </c>
      <c r="F42" s="30">
        <f>COUNTIF(F34:F41,"&gt;0")</f>
        <v>8</v>
      </c>
      <c r="G42" s="16"/>
    </row>
    <row r="43" spans="1:6" ht="15.75" thickBot="1">
      <c r="A43" s="17"/>
      <c r="B43" s="18"/>
      <c r="C43" s="8"/>
      <c r="D43" s="8"/>
      <c r="E43" s="8"/>
      <c r="F43" s="9"/>
    </row>
    <row r="44" spans="1:6" ht="15.75" thickBot="1">
      <c r="A44" s="88" t="str">
        <f>Celkem!A45</f>
        <v>Videa</v>
      </c>
      <c r="B44" s="89"/>
      <c r="C44" s="150" t="str">
        <f>Celkem!C44</f>
        <v>Originalita</v>
      </c>
      <c r="D44" s="155"/>
      <c r="E44" s="155"/>
      <c r="F44" s="152"/>
    </row>
    <row r="45" spans="1:6" ht="51.75">
      <c r="A45" s="84" t="str">
        <f>Celkem!A46</f>
        <v>Bílovec</v>
      </c>
      <c r="B45" s="105" t="str">
        <f>Celkem!B46</f>
        <v>www.youtube.com/watch?v=IFtkggyYlkI&amp;feature=c4-overview&amp;list=UUI01_zfeUtUOmsWWMR5blrg</v>
      </c>
      <c r="C45" s="156">
        <v>3</v>
      </c>
      <c r="D45" s="148"/>
      <c r="E45" s="148"/>
      <c r="F45" s="157"/>
    </row>
    <row r="46" spans="1:6" ht="39">
      <c r="A46" s="85" t="str">
        <f>Celkem!A47</f>
        <v>Chuderov</v>
      </c>
      <c r="B46" s="106" t="str">
        <f>Celkem!B47</f>
        <v>www.chuderov.cz/chuderov-2-v-jednom-a-spadove-obce/d-1883</v>
      </c>
      <c r="C46" s="158">
        <v>1</v>
      </c>
      <c r="D46" s="159"/>
      <c r="E46" s="159"/>
      <c r="F46" s="160"/>
    </row>
    <row r="47" spans="1:6" ht="51.75">
      <c r="A47" s="85" t="str">
        <f>Celkem!A48</f>
        <v>Modlany</v>
      </c>
      <c r="B47" s="106" t="str">
        <f>Celkem!B48</f>
        <v>www.modlany.cz/vismo/dokumenty2.asp?id=2262&amp;n=teplakova-zabava-zabrany-jsou-otrava&amp;p1=1849</v>
      </c>
      <c r="C47" s="158">
        <v>2</v>
      </c>
      <c r="D47" s="159"/>
      <c r="E47" s="159"/>
      <c r="F47" s="160"/>
    </row>
    <row r="48" spans="1:6" ht="51.75">
      <c r="A48" s="85" t="str">
        <f>Celkem!A49</f>
        <v>Most</v>
      </c>
      <c r="B48" s="106" t="str">
        <f>Celkem!B49</f>
        <v>tv.mesto-most.cz/den-magistra-kelleyho/g-5343/id_obrazky=9606&amp;typ_sady=2</v>
      </c>
      <c r="C48" s="158">
        <v>5</v>
      </c>
      <c r="D48" s="159"/>
      <c r="E48" s="159"/>
      <c r="F48" s="160"/>
    </row>
    <row r="49" spans="1:6" ht="51.75">
      <c r="A49" s="86" t="str">
        <f>Celkem!A50</f>
        <v>tip redakce Čížkov</v>
      </c>
      <c r="B49" s="106" t="str">
        <f>Celkem!B50</f>
        <v>www.obec-cizkov.cz/cs/zahradka/historie/jak-se-v-zahradce-hraly-karty/R92-A1161/</v>
      </c>
      <c r="C49" s="158">
        <v>4</v>
      </c>
      <c r="D49" s="159"/>
      <c r="E49" s="159"/>
      <c r="F49" s="160"/>
    </row>
    <row r="50" spans="1:6" ht="26.25">
      <c r="A50" s="86" t="str">
        <f>Celkem!A51</f>
        <v>tip redakce Knínice u Boskovic</v>
      </c>
      <c r="B50" s="106" t="str">
        <f>Celkem!B51</f>
        <v>www.youtube.com/watch?v=T6Cq1QbYZqE</v>
      </c>
      <c r="C50" s="158">
        <v>6</v>
      </c>
      <c r="D50" s="159"/>
      <c r="E50" s="159"/>
      <c r="F50" s="160"/>
    </row>
    <row r="51" spans="1:6" ht="15.75" thickBot="1">
      <c r="A51" s="87" t="str">
        <f>Celkem!A52</f>
        <v>tip redakce Šitbořice</v>
      </c>
      <c r="B51" s="107" t="str">
        <f>Celkem!B52</f>
        <v>http://vimeo.com/43765803</v>
      </c>
      <c r="C51" s="161">
        <v>7</v>
      </c>
      <c r="D51" s="162"/>
      <c r="E51" s="162"/>
      <c r="F51" s="163"/>
    </row>
    <row r="52" spans="1:6" ht="15.75" thickBot="1">
      <c r="A52" s="29" t="str">
        <f>Celkem!A53</f>
        <v>Celkový počet</v>
      </c>
      <c r="B52" s="30">
        <f>Celkem!B53</f>
        <v>7</v>
      </c>
      <c r="C52" s="179">
        <f>COUNTIF(C45:C51,"&gt;0")</f>
        <v>7</v>
      </c>
      <c r="D52" s="180"/>
      <c r="E52" s="180"/>
      <c r="F52" s="181"/>
    </row>
    <row r="53" ht="15">
      <c r="A53" s="9"/>
    </row>
    <row r="54" spans="1:3" ht="15">
      <c r="A54" s="6"/>
      <c r="B54" s="2"/>
      <c r="C54" s="2"/>
    </row>
    <row r="55" ht="15">
      <c r="A55" s="7"/>
    </row>
    <row r="56" ht="15">
      <c r="A56" s="7"/>
    </row>
    <row r="57" ht="15">
      <c r="A57" s="7"/>
    </row>
    <row r="59" ht="15">
      <c r="A59" s="7"/>
    </row>
    <row r="60" ht="15">
      <c r="A60" s="7"/>
    </row>
    <row r="61" ht="15">
      <c r="A61" s="7"/>
    </row>
    <row r="62" ht="15">
      <c r="A62" s="6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80" ht="15">
      <c r="C80" s="7"/>
    </row>
  </sheetData>
  <sheetProtection/>
  <mergeCells count="10">
    <mergeCell ref="C49:F49"/>
    <mergeCell ref="C50:F50"/>
    <mergeCell ref="C51:F51"/>
    <mergeCell ref="C52:F52"/>
    <mergeCell ref="C4:F4"/>
    <mergeCell ref="C44:F44"/>
    <mergeCell ref="C45:F45"/>
    <mergeCell ref="C46:F46"/>
    <mergeCell ref="C47:F47"/>
    <mergeCell ref="C48:F48"/>
  </mergeCells>
  <hyperlinks>
    <hyperlink ref="B6" r:id="rId1" display="www.mesto-chlumec.cz "/>
    <hyperlink ref="B10" r:id="rId2" display="www.krtiny.cz"/>
    <hyperlink ref="B14" r:id="rId3" display="www.nevren.cz"/>
    <hyperlink ref="B7" r:id="rId4" display="www.chotec.cz"/>
    <hyperlink ref="B20" r:id="rId5" display="www.zakolany.cz"/>
    <hyperlink ref="B9" r:id="rId6" display="www.jince.cz"/>
    <hyperlink ref="B15" r:id="rId7" display="www.novosedlice.cz"/>
    <hyperlink ref="B16" r:id="rId8" display="www.orechov-uh.cz "/>
    <hyperlink ref="B17" r:id="rId9" display="www.oupetrovice.cz"/>
    <hyperlink ref="B18" r:id="rId10" display="www.rapotin.cz"/>
    <hyperlink ref="B19" r:id="rId11" display="www.stezery.cz"/>
    <hyperlink ref="B12" r:id="rId12" display="www.mnetes.cz "/>
    <hyperlink ref="B13" r:id="rId13" display="www.modlany.cz"/>
    <hyperlink ref="B8" r:id="rId14" display="www.chuderov.cz"/>
    <hyperlink ref="B11" r:id="rId15" display="www.libina.cz"/>
    <hyperlink ref="B26" r:id="rId16" display="www.mirotice.cz"/>
    <hyperlink ref="B24" r:id="rId17" display="www.duchcov.cz "/>
    <hyperlink ref="B25" r:id="rId18" display="www.fulnek.cz "/>
    <hyperlink ref="B27" r:id="rId19" display="www.pribor.eu "/>
    <hyperlink ref="B28" r:id="rId20" display="www.adamov.cz"/>
    <hyperlink ref="B30" r:id="rId21" display="www.oujesenice.cz"/>
    <hyperlink ref="B29" r:id="rId22" display="www.ceska-kamenice.cz"/>
    <hyperlink ref="B37" r:id="rId23" display="www.mesto-most.cz"/>
    <hyperlink ref="B36" r:id="rId24" display="www.kravare.cz"/>
    <hyperlink ref="B34" r:id="rId25" display="www.bilovec.cz "/>
    <hyperlink ref="B38" r:id="rId26" display="www.mesto-nymburk.cz"/>
    <hyperlink ref="B41" r:id="rId27" display="www.vimperk.cz"/>
    <hyperlink ref="B39" r:id="rId28" display="www.mestokaplice.cz"/>
    <hyperlink ref="B40" r:id="rId29" display="www.trutnov.cz "/>
    <hyperlink ref="B35" r:id="rId30" display="www.brno-bohunice.cz "/>
    <hyperlink ref="B45" r:id="rId31" display="www.youtube.com/watch?v=IFtkggyYlkI&amp;feature=c4-overview&amp;list=UUI01_zfeUtUOmsWWMR5blrg"/>
    <hyperlink ref="B48" r:id="rId32" display="tv.mesto-most.cz/den-magistra-kelleyho/g-5343/id_obrazky=9606&amp;typ_sady=2"/>
    <hyperlink ref="B50" r:id="rId33" display="www.youtube.com/watch?v=T6Cq1QbYZqE"/>
    <hyperlink ref="B47" r:id="rId34" display="www.modlany.cz/vismo/dokumenty2.asp?id=2262&amp;n=teplakova-zabava-zabrany-jsou-otrava&amp;p1=1849"/>
    <hyperlink ref="B46" r:id="rId35" display="www.chuderov.cz/chuderov-2-v-jednom-a-spadove-obce/d-1883"/>
    <hyperlink ref="B49" r:id="rId36" display="www.obec-cizkov.cz/cs/zahradka/historie/jak-se-v-zahradce-hraly-karty/R92-A1161/"/>
    <hyperlink ref="B51" r:id="rId37" display="http://vimeo.com/43765803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80"/>
  <sheetViews>
    <sheetView zoomScale="75" zoomScaleNormal="75" zoomScalePageLayoutView="0" workbookViewId="0" topLeftCell="A22">
      <selection activeCell="C52" sqref="C52:F52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6" customWidth="1"/>
  </cols>
  <sheetData>
    <row r="1" spans="1:2" ht="15">
      <c r="A1" s="37" t="s">
        <v>11</v>
      </c>
      <c r="B1" t="s">
        <v>20</v>
      </c>
    </row>
    <row r="2" ht="15">
      <c r="B2" s="39"/>
    </row>
    <row r="3" spans="8:115" ht="15.75" thickBot="1"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</row>
    <row r="4" spans="1:115" s="13" customFormat="1" ht="15.75" thickBot="1">
      <c r="A4"/>
      <c r="B4" s="39"/>
      <c r="C4" s="147" t="s">
        <v>8</v>
      </c>
      <c r="D4" s="148"/>
      <c r="E4" s="148"/>
      <c r="F4" s="14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15" ht="15.75" thickBot="1">
      <c r="A5" s="28" t="str">
        <f>Celkem!A5</f>
        <v>Obce</v>
      </c>
      <c r="B5" s="72" t="str">
        <f>Celkem!B5</f>
        <v>Webová adresa</v>
      </c>
      <c r="C5" s="72" t="str">
        <f>Celkem!C4</f>
        <v>Informace o VS, elektronické služby</v>
      </c>
      <c r="D5" s="72" t="str">
        <f>Celkem!E4</f>
        <v>Technická stránka, přístupnost, nové trendy</v>
      </c>
      <c r="E5" s="72" t="str">
        <f>Celkem!G4</f>
        <v>Grafika a přehlednost</v>
      </c>
      <c r="F5" s="72" t="str">
        <f>Celkem!I4</f>
        <v>Dění v obci, komunikace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</row>
    <row r="6" spans="1:115" ht="15">
      <c r="A6" s="76" t="str">
        <f>Celkem!A6</f>
        <v>Chlumec</v>
      </c>
      <c r="B6" s="97" t="str">
        <f>Celkem!B6</f>
        <v>www.mesto-chlumec.cz </v>
      </c>
      <c r="C6" s="95"/>
      <c r="D6" s="60">
        <v>5</v>
      </c>
      <c r="E6" s="60"/>
      <c r="F6" s="73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</row>
    <row r="7" spans="1:115" ht="15">
      <c r="A7" s="77" t="str">
        <f>Celkem!A7</f>
        <v>Choteč</v>
      </c>
      <c r="B7" s="98" t="str">
        <f>Celkem!B7</f>
        <v>www.chotec.cz</v>
      </c>
      <c r="C7" s="95"/>
      <c r="D7" s="60">
        <v>9</v>
      </c>
      <c r="E7" s="60"/>
      <c r="F7" s="7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</row>
    <row r="8" spans="1:115" ht="15">
      <c r="A8" s="77" t="str">
        <f>Celkem!A8</f>
        <v>Chuderov</v>
      </c>
      <c r="B8" s="98" t="str">
        <f>Celkem!B8</f>
        <v>www.chuderov.cz</v>
      </c>
      <c r="C8" s="95"/>
      <c r="D8" s="60">
        <v>4</v>
      </c>
      <c r="E8" s="60"/>
      <c r="F8" s="74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</row>
    <row r="9" spans="1:115" ht="15">
      <c r="A9" s="77" t="str">
        <f>Celkem!A9</f>
        <v>Jince</v>
      </c>
      <c r="B9" s="98" t="str">
        <f>Celkem!B9</f>
        <v>www.jince.cz</v>
      </c>
      <c r="C9" s="95"/>
      <c r="D9" s="60">
        <v>15</v>
      </c>
      <c r="E9" s="60"/>
      <c r="F9" s="7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</row>
    <row r="10" spans="1:115" ht="15">
      <c r="A10" s="77" t="str">
        <f>Celkem!A10</f>
        <v>Křtiny</v>
      </c>
      <c r="B10" s="98" t="str">
        <f>Celkem!B10</f>
        <v>www.krtiny.cz</v>
      </c>
      <c r="C10" s="95"/>
      <c r="D10" s="60">
        <v>14</v>
      </c>
      <c r="E10" s="60"/>
      <c r="F10" s="7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ht="15">
      <c r="A11" s="77" t="str">
        <f>Celkem!A11</f>
        <v>Libina</v>
      </c>
      <c r="B11" s="98" t="str">
        <f>Celkem!B11</f>
        <v>www.libina.cz</v>
      </c>
      <c r="C11" s="95"/>
      <c r="D11" s="60">
        <v>8</v>
      </c>
      <c r="E11" s="60"/>
      <c r="F11" s="7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ht="15">
      <c r="A12" s="77" t="str">
        <f>Celkem!A12</f>
        <v>Mnetěš</v>
      </c>
      <c r="B12" s="98" t="str">
        <f>Celkem!B12</f>
        <v>www.mnetes.cz </v>
      </c>
      <c r="C12" s="95"/>
      <c r="D12" s="60">
        <v>7</v>
      </c>
      <c r="E12" s="60"/>
      <c r="F12" s="7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1:115" ht="15">
      <c r="A13" s="77" t="str">
        <f>Celkem!A13</f>
        <v>Modlany</v>
      </c>
      <c r="B13" s="99" t="str">
        <f>Celkem!B13</f>
        <v>www.modlany.cz</v>
      </c>
      <c r="C13" s="95"/>
      <c r="D13" s="60">
        <v>2</v>
      </c>
      <c r="E13" s="60"/>
      <c r="F13" s="74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</row>
    <row r="14" spans="1:115" ht="15">
      <c r="A14" s="77" t="str">
        <f>Celkem!A14</f>
        <v>Nevřeň</v>
      </c>
      <c r="B14" s="98" t="str">
        <f>Celkem!B14</f>
        <v>www.nevren.cz</v>
      </c>
      <c r="C14" s="95"/>
      <c r="D14" s="60">
        <v>10</v>
      </c>
      <c r="E14" s="60"/>
      <c r="F14" s="7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1:115" ht="15">
      <c r="A15" s="77" t="str">
        <f>Celkem!A15</f>
        <v>Novosedlice</v>
      </c>
      <c r="B15" s="98" t="str">
        <f>Celkem!B15</f>
        <v>www.novosedlice.cz</v>
      </c>
      <c r="C15" s="95"/>
      <c r="D15" s="60">
        <v>13</v>
      </c>
      <c r="E15" s="60"/>
      <c r="F15" s="74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</row>
    <row r="16" spans="1:115" ht="15">
      <c r="A16" s="77" t="str">
        <f>Celkem!A16</f>
        <v>Ořechov</v>
      </c>
      <c r="B16" s="98" t="str">
        <f>Celkem!B16</f>
        <v>www.orechov-uh.cz </v>
      </c>
      <c r="C16" s="95"/>
      <c r="D16" s="60">
        <v>12</v>
      </c>
      <c r="E16" s="60"/>
      <c r="F16" s="74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</row>
    <row r="17" spans="1:6" s="16" customFormat="1" ht="15">
      <c r="A17" s="77" t="str">
        <f>Celkem!A17</f>
        <v>Petrovice</v>
      </c>
      <c r="B17" s="98" t="str">
        <f>Celkem!B17</f>
        <v>www.oupetrovice.cz</v>
      </c>
      <c r="C17" s="95"/>
      <c r="D17" s="60">
        <v>1</v>
      </c>
      <c r="E17" s="60"/>
      <c r="F17" s="74"/>
    </row>
    <row r="18" spans="1:115" s="9" customFormat="1" ht="15">
      <c r="A18" s="77" t="str">
        <f>Celkem!A18</f>
        <v>Rapotín</v>
      </c>
      <c r="B18" s="98" t="str">
        <f>Celkem!B18</f>
        <v>www.rapotin.cz</v>
      </c>
      <c r="C18" s="95"/>
      <c r="D18" s="60">
        <v>3</v>
      </c>
      <c r="E18" s="60"/>
      <c r="F18" s="7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3" customFormat="1" ht="15">
      <c r="A19" s="77" t="str">
        <f>Celkem!A19</f>
        <v>Stěžery</v>
      </c>
      <c r="B19" s="98" t="str">
        <f>Celkem!B19</f>
        <v>www.stezery.cz</v>
      </c>
      <c r="C19" s="95"/>
      <c r="D19" s="60">
        <v>6</v>
      </c>
      <c r="E19" s="60"/>
      <c r="F19" s="7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ht="15.75" thickBot="1">
      <c r="A20" s="78" t="str">
        <f>Celkem!A20</f>
        <v>Zákolany</v>
      </c>
      <c r="B20" s="100" t="str">
        <f>Celkem!B20</f>
        <v>www.zakolany.cz</v>
      </c>
      <c r="C20" s="96"/>
      <c r="D20" s="15">
        <v>11</v>
      </c>
      <c r="E20" s="15"/>
      <c r="F20" s="7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1:115" ht="15.75" thickBot="1">
      <c r="A21" s="29" t="str">
        <f>Celkem!A21</f>
        <v>Celkový počet hodnocených</v>
      </c>
      <c r="B21" s="30">
        <f>Celkem!B21</f>
        <v>15</v>
      </c>
      <c r="C21" s="30">
        <f>COUNTIF(C6:C20,"&gt;0")</f>
        <v>0</v>
      </c>
      <c r="D21" s="30">
        <f>COUNTIF(D6:D20,"&gt;0")</f>
        <v>15</v>
      </c>
      <c r="E21" s="30">
        <f>COUNTIF(E6:E20,"&gt;0")</f>
        <v>0</v>
      </c>
      <c r="F21" s="30">
        <f>COUNTIF(F6:F20,"&gt;0")</f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15" ht="15.75" thickBot="1">
      <c r="A22" s="32"/>
      <c r="B22" s="79"/>
      <c r="C22" s="45"/>
      <c r="D22" s="79"/>
      <c r="E22" s="79"/>
      <c r="F22" s="7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1:6" s="16" customFormat="1" ht="15.75" thickBot="1">
      <c r="A23" s="28" t="str">
        <f>Celkem!A23</f>
        <v>Obce s pověřeným obecním úřadem</v>
      </c>
      <c r="B23" s="72"/>
      <c r="C23" s="72"/>
      <c r="D23" s="72"/>
      <c r="E23" s="72"/>
      <c r="F23" s="72"/>
    </row>
    <row r="24" spans="1:6" s="16" customFormat="1" ht="15">
      <c r="A24" s="76" t="str">
        <f>Celkem!A24</f>
        <v>Duchcov</v>
      </c>
      <c r="B24" s="97" t="str">
        <f>Celkem!B24</f>
        <v>www.duchcov.cz </v>
      </c>
      <c r="C24" s="101"/>
      <c r="D24" s="80">
        <v>2</v>
      </c>
      <c r="E24" s="80"/>
      <c r="F24" s="90"/>
    </row>
    <row r="25" spans="1:6" s="16" customFormat="1" ht="15">
      <c r="A25" s="77" t="str">
        <f>Celkem!A25</f>
        <v>Fulnek</v>
      </c>
      <c r="B25" s="98" t="str">
        <f>Celkem!B25</f>
        <v>www.fulnek.cz </v>
      </c>
      <c r="C25" s="102"/>
      <c r="D25" s="31">
        <v>1</v>
      </c>
      <c r="E25" s="31"/>
      <c r="F25" s="94"/>
    </row>
    <row r="26" spans="1:6" s="16" customFormat="1" ht="15">
      <c r="A26" s="77" t="str">
        <f>Celkem!A26</f>
        <v>Mirotice</v>
      </c>
      <c r="B26" s="99" t="str">
        <f>Celkem!B26</f>
        <v>www.mirotice.cz</v>
      </c>
      <c r="C26" s="96"/>
      <c r="D26" s="15">
        <v>7</v>
      </c>
      <c r="E26" s="15"/>
      <c r="F26" s="91"/>
    </row>
    <row r="27" spans="1:6" s="19" customFormat="1" ht="15">
      <c r="A27" s="77" t="str">
        <f>Celkem!A27</f>
        <v>Příbor</v>
      </c>
      <c r="B27" s="98" t="str">
        <f>Celkem!B27</f>
        <v>www.pribor.eu </v>
      </c>
      <c r="C27" s="96"/>
      <c r="D27" s="15">
        <v>6</v>
      </c>
      <c r="E27" s="15"/>
      <c r="F27" s="91"/>
    </row>
    <row r="28" spans="1:115" s="13" customFormat="1" ht="15">
      <c r="A28" s="81" t="str">
        <f>Celkem!A28</f>
        <v>tip redakce Adamov</v>
      </c>
      <c r="B28" s="98" t="str">
        <f>Celkem!B28</f>
        <v>www.adamov.cz</v>
      </c>
      <c r="C28" s="96"/>
      <c r="D28" s="15">
        <v>4</v>
      </c>
      <c r="E28" s="15"/>
      <c r="F28" s="9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1:6" s="23" customFormat="1" ht="15">
      <c r="A29" s="81" t="str">
        <f>Celkem!A29</f>
        <v>tip redakce Česká Kamenice</v>
      </c>
      <c r="B29" s="99" t="str">
        <f>Celkem!B29</f>
        <v>www.ceska-kamenice.cz</v>
      </c>
      <c r="C29" s="96"/>
      <c r="D29" s="15">
        <v>3</v>
      </c>
      <c r="E29" s="15"/>
      <c r="F29" s="91"/>
    </row>
    <row r="30" spans="1:115" ht="15.75" thickBot="1">
      <c r="A30" s="82" t="str">
        <f>Celkem!A30</f>
        <v>tip redakce Jesenice</v>
      </c>
      <c r="B30" s="100" t="str">
        <f>Celkem!B30</f>
        <v>www.oujesenice.cz</v>
      </c>
      <c r="C30" s="96"/>
      <c r="D30" s="15">
        <v>5</v>
      </c>
      <c r="E30" s="15"/>
      <c r="F30" s="7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</row>
    <row r="31" spans="1:115" ht="15.75" thickBot="1">
      <c r="A31" s="29" t="str">
        <f>Celkem!A31</f>
        <v>Celkový počet</v>
      </c>
      <c r="B31" s="30">
        <f>Celkem!B31</f>
        <v>7</v>
      </c>
      <c r="C31" s="30">
        <f>COUNTIF(C24:C30,"&gt;0")</f>
        <v>0</v>
      </c>
      <c r="D31" s="30">
        <f>COUNTIF(D24:D30,"&gt;0")</f>
        <v>7</v>
      </c>
      <c r="E31" s="30">
        <f>COUNTIF(E24:E30,"&gt;0")</f>
        <v>0</v>
      </c>
      <c r="F31" s="30">
        <f>COUNTIF(F24:F30,"&gt;0")</f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</row>
    <row r="32" spans="1:115" ht="15.75" thickBot="1">
      <c r="A32" s="35"/>
      <c r="B32" s="92"/>
      <c r="C32" s="45"/>
      <c r="D32" s="79"/>
      <c r="E32" s="79"/>
      <c r="F32" s="7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6" ht="15.75" thickBot="1">
      <c r="A33" s="28" t="str">
        <f>Celkem!A33</f>
        <v>Obce s rozšířenou působností</v>
      </c>
      <c r="B33" s="89"/>
      <c r="C33" s="72"/>
      <c r="D33" s="72"/>
      <c r="E33" s="72"/>
      <c r="F33" s="72"/>
    </row>
    <row r="34" spans="1:6" s="16" customFormat="1" ht="15">
      <c r="A34" s="76" t="str">
        <f>Celkem!A34</f>
        <v>Bílovec</v>
      </c>
      <c r="B34" s="103" t="str">
        <f>Celkem!B34</f>
        <v>www.bilovec.cz </v>
      </c>
      <c r="C34" s="101"/>
      <c r="D34" s="80">
        <v>4</v>
      </c>
      <c r="E34" s="80"/>
      <c r="F34" s="93"/>
    </row>
    <row r="35" spans="1:6" s="16" customFormat="1" ht="15">
      <c r="A35" s="77" t="str">
        <f>Celkem!A35</f>
        <v>Brno-Bohunice </v>
      </c>
      <c r="B35" s="98" t="str">
        <f>Celkem!B35</f>
        <v>www.brno-bohunice.cz </v>
      </c>
      <c r="C35" s="96"/>
      <c r="D35" s="15">
        <v>3</v>
      </c>
      <c r="E35" s="15"/>
      <c r="F35" s="91"/>
    </row>
    <row r="36" spans="1:6" ht="15">
      <c r="A36" s="77" t="str">
        <f>Celkem!A36</f>
        <v>Kravaře</v>
      </c>
      <c r="B36" s="98" t="str">
        <f>Celkem!B36</f>
        <v>www.kravare.cz</v>
      </c>
      <c r="C36" s="96"/>
      <c r="D36" s="15">
        <v>5</v>
      </c>
      <c r="E36" s="15"/>
      <c r="F36" s="91"/>
    </row>
    <row r="37" spans="1:7" s="3" customFormat="1" ht="15">
      <c r="A37" s="77" t="str">
        <f>Celkem!A37</f>
        <v>Most</v>
      </c>
      <c r="B37" s="98" t="str">
        <f>Celkem!B37</f>
        <v>www.mesto-most.cz</v>
      </c>
      <c r="C37" s="96"/>
      <c r="D37" s="15">
        <v>2</v>
      </c>
      <c r="E37" s="15"/>
      <c r="F37" s="91"/>
      <c r="G37" s="16"/>
    </row>
    <row r="38" spans="1:7" s="3" customFormat="1" ht="15">
      <c r="A38" s="77" t="str">
        <f>Celkem!A38</f>
        <v>Nymburk</v>
      </c>
      <c r="B38" s="98" t="str">
        <f>Celkem!B38</f>
        <v>www.mesto-nymburk.cz</v>
      </c>
      <c r="C38" s="96"/>
      <c r="D38" s="15">
        <v>7</v>
      </c>
      <c r="E38" s="15"/>
      <c r="F38" s="91"/>
      <c r="G38" s="16"/>
    </row>
    <row r="39" spans="1:7" s="3" customFormat="1" ht="15">
      <c r="A39" s="83" t="str">
        <f>Celkem!A39</f>
        <v>tip redakce Kaplice</v>
      </c>
      <c r="B39" s="104" t="str">
        <f>Celkem!B39</f>
        <v>www.mestokaplice.cz</v>
      </c>
      <c r="C39" s="96"/>
      <c r="D39" s="15">
        <v>8</v>
      </c>
      <c r="E39" s="15"/>
      <c r="F39" s="91"/>
      <c r="G39" s="16"/>
    </row>
    <row r="40" spans="1:7" s="3" customFormat="1" ht="15">
      <c r="A40" s="81" t="str">
        <f>Celkem!A40</f>
        <v>tip redakce Trutnov</v>
      </c>
      <c r="B40" s="98" t="str">
        <f>Celkem!B40</f>
        <v>www.trutnov.cz </v>
      </c>
      <c r="C40" s="96"/>
      <c r="D40" s="15">
        <v>1</v>
      </c>
      <c r="E40" s="15"/>
      <c r="F40" s="91"/>
      <c r="G40" s="16"/>
    </row>
    <row r="41" spans="1:7" s="3" customFormat="1" ht="15.75" thickBot="1">
      <c r="A41" s="82" t="str">
        <f>Celkem!A41</f>
        <v>tip redakce Vimperk</v>
      </c>
      <c r="B41" s="100" t="str">
        <f>Celkem!B41</f>
        <v>www.vimperk.cz</v>
      </c>
      <c r="C41" s="96"/>
      <c r="D41" s="15">
        <v>6</v>
      </c>
      <c r="E41" s="15"/>
      <c r="F41" s="75"/>
      <c r="G41" s="16"/>
    </row>
    <row r="42" spans="1:7" s="3" customFormat="1" ht="15.75" thickBot="1">
      <c r="A42" s="29" t="str">
        <f>Celkem!A42</f>
        <v>Celkový počet</v>
      </c>
      <c r="B42" s="30">
        <f>Celkem!B42</f>
        <v>8</v>
      </c>
      <c r="C42" s="30">
        <f>COUNTIF(C34:C41,"&gt;0")</f>
        <v>0</v>
      </c>
      <c r="D42" s="30">
        <f>COUNTIF(D34:D41,"&gt;0")</f>
        <v>8</v>
      </c>
      <c r="E42" s="30">
        <f>COUNTIF(E34:E41,"&gt;0")</f>
        <v>0</v>
      </c>
      <c r="F42" s="30">
        <f>COUNTIF(F34:F41,"&gt;0")</f>
        <v>0</v>
      </c>
      <c r="G42" s="16"/>
    </row>
    <row r="43" spans="1:6" ht="15.75" thickBot="1">
      <c r="A43" s="17"/>
      <c r="B43" s="18"/>
      <c r="C43" s="8"/>
      <c r="D43" s="8"/>
      <c r="E43" s="8"/>
      <c r="F43" s="9"/>
    </row>
    <row r="44" spans="1:6" ht="15.75" thickBot="1">
      <c r="A44" s="88" t="str">
        <f>Celkem!A45</f>
        <v>Videa</v>
      </c>
      <c r="B44" s="89"/>
      <c r="C44" s="150" t="str">
        <f>Celkem!C44</f>
        <v>Originalita</v>
      </c>
      <c r="D44" s="155"/>
      <c r="E44" s="155"/>
      <c r="F44" s="152"/>
    </row>
    <row r="45" spans="1:6" ht="51.75">
      <c r="A45" s="84" t="str">
        <f>Celkem!A46</f>
        <v>Bílovec</v>
      </c>
      <c r="B45" s="105" t="str">
        <f>Celkem!B46</f>
        <v>www.youtube.com/watch?v=IFtkggyYlkI&amp;feature=c4-overview&amp;list=UUI01_zfeUtUOmsWWMR5blrg</v>
      </c>
      <c r="C45" s="156">
        <v>4</v>
      </c>
      <c r="D45" s="148"/>
      <c r="E45" s="148"/>
      <c r="F45" s="157"/>
    </row>
    <row r="46" spans="1:6" ht="39">
      <c r="A46" s="85" t="str">
        <f>Celkem!A47</f>
        <v>Chuderov</v>
      </c>
      <c r="B46" s="106" t="str">
        <f>Celkem!B47</f>
        <v>www.chuderov.cz/chuderov-2-v-jednom-a-spadove-obce/d-1883</v>
      </c>
      <c r="C46" s="158">
        <v>3</v>
      </c>
      <c r="D46" s="159"/>
      <c r="E46" s="159"/>
      <c r="F46" s="160"/>
    </row>
    <row r="47" spans="1:6" ht="51.75">
      <c r="A47" s="85" t="str">
        <f>Celkem!A48</f>
        <v>Modlany</v>
      </c>
      <c r="B47" s="106" t="str">
        <f>Celkem!B48</f>
        <v>www.modlany.cz/vismo/dokumenty2.asp?id=2262&amp;n=teplakova-zabava-zabrany-jsou-otrava&amp;p1=1849</v>
      </c>
      <c r="C47" s="158">
        <v>5</v>
      </c>
      <c r="D47" s="159"/>
      <c r="E47" s="159"/>
      <c r="F47" s="160"/>
    </row>
    <row r="48" spans="1:6" ht="51.75">
      <c r="A48" s="85" t="str">
        <f>Celkem!A49</f>
        <v>Most</v>
      </c>
      <c r="B48" s="106" t="str">
        <f>Celkem!B49</f>
        <v>tv.mesto-most.cz/den-magistra-kelleyho/g-5343/id_obrazky=9606&amp;typ_sady=2</v>
      </c>
      <c r="C48" s="158">
        <v>2</v>
      </c>
      <c r="D48" s="159"/>
      <c r="E48" s="159"/>
      <c r="F48" s="160"/>
    </row>
    <row r="49" spans="1:6" ht="51.75">
      <c r="A49" s="86" t="str">
        <f>Celkem!A50</f>
        <v>tip redakce Čížkov</v>
      </c>
      <c r="B49" s="106" t="str">
        <f>Celkem!B50</f>
        <v>www.obec-cizkov.cz/cs/zahradka/historie/jak-se-v-zahradce-hraly-karty/R92-A1161/</v>
      </c>
      <c r="C49" s="158">
        <v>1</v>
      </c>
      <c r="D49" s="159"/>
      <c r="E49" s="159"/>
      <c r="F49" s="160"/>
    </row>
    <row r="50" spans="1:6" ht="26.25">
      <c r="A50" s="86" t="str">
        <f>Celkem!A51</f>
        <v>tip redakce Knínice u Boskovic</v>
      </c>
      <c r="B50" s="106" t="str">
        <f>Celkem!B51</f>
        <v>www.youtube.com/watch?v=T6Cq1QbYZqE</v>
      </c>
      <c r="C50" s="158">
        <v>7</v>
      </c>
      <c r="D50" s="159"/>
      <c r="E50" s="159"/>
      <c r="F50" s="160"/>
    </row>
    <row r="51" spans="1:6" ht="15.75" thickBot="1">
      <c r="A51" s="87" t="str">
        <f>Celkem!A52</f>
        <v>tip redakce Šitbořice</v>
      </c>
      <c r="B51" s="107" t="str">
        <f>Celkem!B52</f>
        <v>http://vimeo.com/43765803</v>
      </c>
      <c r="C51" s="161">
        <v>6</v>
      </c>
      <c r="D51" s="162"/>
      <c r="E51" s="162"/>
      <c r="F51" s="163"/>
    </row>
    <row r="52" spans="1:6" ht="15.75" thickBot="1">
      <c r="A52" s="29" t="str">
        <f>Celkem!A53</f>
        <v>Celkový počet</v>
      </c>
      <c r="B52" s="30">
        <f>Celkem!B53</f>
        <v>7</v>
      </c>
      <c r="C52" s="179">
        <f>COUNTIF(C45:C51,"&gt;0")</f>
        <v>7</v>
      </c>
      <c r="D52" s="180"/>
      <c r="E52" s="180"/>
      <c r="F52" s="181"/>
    </row>
    <row r="53" ht="15">
      <c r="A53" s="9"/>
    </row>
    <row r="54" spans="1:3" ht="15">
      <c r="A54" s="6"/>
      <c r="B54" s="2"/>
      <c r="C54" s="2"/>
    </row>
    <row r="55" ht="15">
      <c r="A55" s="7"/>
    </row>
    <row r="56" ht="15">
      <c r="A56" s="7"/>
    </row>
    <row r="57" ht="15">
      <c r="A57" s="7"/>
    </row>
    <row r="59" ht="15">
      <c r="A59" s="7"/>
    </row>
    <row r="60" ht="15">
      <c r="A60" s="7"/>
    </row>
    <row r="61" ht="15">
      <c r="A61" s="7"/>
    </row>
    <row r="62" ht="15">
      <c r="A62" s="6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80" ht="15">
      <c r="C80" s="7"/>
    </row>
  </sheetData>
  <sheetProtection/>
  <mergeCells count="10">
    <mergeCell ref="C49:F49"/>
    <mergeCell ref="C50:F50"/>
    <mergeCell ref="C51:F51"/>
    <mergeCell ref="C52:F52"/>
    <mergeCell ref="C4:F4"/>
    <mergeCell ref="C44:F44"/>
    <mergeCell ref="C45:F45"/>
    <mergeCell ref="C46:F46"/>
    <mergeCell ref="C47:F47"/>
    <mergeCell ref="C48:F48"/>
  </mergeCells>
  <hyperlinks>
    <hyperlink ref="B6" r:id="rId1" display="www.mesto-chlumec.cz "/>
    <hyperlink ref="B10" r:id="rId2" display="www.krtiny.cz"/>
    <hyperlink ref="B14" r:id="rId3" display="www.nevren.cz"/>
    <hyperlink ref="B7" r:id="rId4" display="www.chotec.cz"/>
    <hyperlink ref="B20" r:id="rId5" display="www.zakolany.cz"/>
    <hyperlink ref="B9" r:id="rId6" display="www.jince.cz"/>
    <hyperlink ref="B15" r:id="rId7" display="www.novosedlice.cz"/>
    <hyperlink ref="B16" r:id="rId8" display="www.orechov-uh.cz "/>
    <hyperlink ref="B17" r:id="rId9" display="www.oupetrovice.cz"/>
    <hyperlink ref="B18" r:id="rId10" display="www.rapotin.cz"/>
    <hyperlink ref="B19" r:id="rId11" display="www.stezery.cz"/>
    <hyperlink ref="B12" r:id="rId12" display="www.mnetes.cz "/>
    <hyperlink ref="B13" r:id="rId13" display="www.modlany.cz"/>
    <hyperlink ref="B8" r:id="rId14" display="www.chuderov.cz"/>
    <hyperlink ref="B11" r:id="rId15" display="www.libina.cz"/>
    <hyperlink ref="B26" r:id="rId16" display="www.mirotice.cz"/>
    <hyperlink ref="B24" r:id="rId17" display="www.duchcov.cz "/>
    <hyperlink ref="B25" r:id="rId18" display="www.fulnek.cz "/>
    <hyperlink ref="B27" r:id="rId19" display="www.pribor.eu "/>
    <hyperlink ref="B28" r:id="rId20" display="www.adamov.cz"/>
    <hyperlink ref="B30" r:id="rId21" display="www.oujesenice.cz"/>
    <hyperlink ref="B29" r:id="rId22" display="www.ceska-kamenice.cz"/>
    <hyperlink ref="B37" r:id="rId23" display="www.mesto-most.cz"/>
    <hyperlink ref="B36" r:id="rId24" display="www.kravare.cz"/>
    <hyperlink ref="B34" r:id="rId25" display="www.bilovec.cz "/>
    <hyperlink ref="B38" r:id="rId26" display="www.mesto-nymburk.cz"/>
    <hyperlink ref="B41" r:id="rId27" display="www.vimperk.cz"/>
    <hyperlink ref="B39" r:id="rId28" display="www.mestokaplice.cz"/>
    <hyperlink ref="B40" r:id="rId29" display="www.trutnov.cz "/>
    <hyperlink ref="B35" r:id="rId30" display="www.brno-bohunice.cz "/>
    <hyperlink ref="B45" r:id="rId31" display="www.youtube.com/watch?v=IFtkggyYlkI&amp;feature=c4-overview&amp;list=UUI01_zfeUtUOmsWWMR5blrg"/>
    <hyperlink ref="B48" r:id="rId32" display="tv.mesto-most.cz/den-magistra-kelleyho/g-5343/id_obrazky=9606&amp;typ_sady=2"/>
    <hyperlink ref="B50" r:id="rId33" display="www.youtube.com/watch?v=T6Cq1QbYZqE"/>
    <hyperlink ref="B47" r:id="rId34" display="www.modlany.cz/vismo/dokumenty2.asp?id=2262&amp;n=teplakova-zabava-zabrany-jsou-otrava&amp;p1=1849"/>
    <hyperlink ref="B46" r:id="rId35" display="www.chuderov.cz/chuderov-2-v-jednom-a-spadove-obce/d-1883"/>
    <hyperlink ref="B49" r:id="rId36" display="www.obec-cizkov.cz/cs/zahradka/historie/jak-se-v-zahradce-hraly-karty/R92-A1161/"/>
    <hyperlink ref="B51" r:id="rId37" display="http://vimeo.com/43765803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K80"/>
  <sheetViews>
    <sheetView zoomScale="75" zoomScaleNormal="75" zoomScalePageLayoutView="0" workbookViewId="0" topLeftCell="B16">
      <selection activeCell="C52" sqref="C52:F52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6" customWidth="1"/>
  </cols>
  <sheetData>
    <row r="1" spans="1:2" ht="15">
      <c r="A1" s="37" t="s">
        <v>11</v>
      </c>
      <c r="B1" t="s">
        <v>94</v>
      </c>
    </row>
    <row r="2" ht="15">
      <c r="B2" s="39"/>
    </row>
    <row r="3" spans="8:115" ht="15.75" thickBot="1"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</row>
    <row r="4" spans="1:115" s="13" customFormat="1" ht="15.75" thickBot="1">
      <c r="A4"/>
      <c r="B4" s="39"/>
      <c r="C4" s="147" t="s">
        <v>8</v>
      </c>
      <c r="D4" s="148"/>
      <c r="E4" s="148"/>
      <c r="F4" s="14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15" ht="15.75" thickBot="1">
      <c r="A5" s="28" t="str">
        <f>Celkem!A5</f>
        <v>Obce</v>
      </c>
      <c r="B5" s="72" t="str">
        <f>Celkem!B5</f>
        <v>Webová adresa</v>
      </c>
      <c r="C5" s="72" t="str">
        <f>Celkem!C4</f>
        <v>Informace o VS, elektronické služby</v>
      </c>
      <c r="D5" s="72" t="str">
        <f>Celkem!E4</f>
        <v>Technická stránka, přístupnost, nové trendy</v>
      </c>
      <c r="E5" s="72" t="str">
        <f>Celkem!G4</f>
        <v>Grafika a přehlednost</v>
      </c>
      <c r="F5" s="72" t="str">
        <f>Celkem!I4</f>
        <v>Dění v obci, komunikace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</row>
    <row r="6" spans="1:115" ht="15">
      <c r="A6" s="76" t="str">
        <f>Celkem!A6</f>
        <v>Chlumec</v>
      </c>
      <c r="B6" s="97" t="str">
        <f>Celkem!B6</f>
        <v>www.mesto-chlumec.cz </v>
      </c>
      <c r="C6" s="95"/>
      <c r="D6" s="60"/>
      <c r="E6" s="60">
        <v>2</v>
      </c>
      <c r="F6" s="10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</row>
    <row r="7" spans="1:115" ht="15">
      <c r="A7" s="77" t="str">
        <f>Celkem!A7</f>
        <v>Choteč</v>
      </c>
      <c r="B7" s="98" t="str">
        <f>Celkem!B7</f>
        <v>www.chotec.cz</v>
      </c>
      <c r="C7" s="95"/>
      <c r="D7" s="60"/>
      <c r="E7" s="60">
        <v>5</v>
      </c>
      <c r="F7" s="109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</row>
    <row r="8" spans="1:115" ht="15">
      <c r="A8" s="77" t="str">
        <f>Celkem!A8</f>
        <v>Chuderov</v>
      </c>
      <c r="B8" s="98" t="str">
        <f>Celkem!B8</f>
        <v>www.chuderov.cz</v>
      </c>
      <c r="C8" s="95"/>
      <c r="D8" s="60"/>
      <c r="E8" s="60">
        <v>3</v>
      </c>
      <c r="F8" s="10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</row>
    <row r="9" spans="1:115" ht="15">
      <c r="A9" s="77" t="str">
        <f>Celkem!A9</f>
        <v>Jince</v>
      </c>
      <c r="B9" s="98" t="str">
        <f>Celkem!B9</f>
        <v>www.jince.cz</v>
      </c>
      <c r="C9" s="95"/>
      <c r="D9" s="60"/>
      <c r="E9" s="60">
        <v>11</v>
      </c>
      <c r="F9" s="109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</row>
    <row r="10" spans="1:115" ht="15">
      <c r="A10" s="77" t="str">
        <f>Celkem!A10</f>
        <v>Křtiny</v>
      </c>
      <c r="B10" s="98" t="str">
        <f>Celkem!B10</f>
        <v>www.krtiny.cz</v>
      </c>
      <c r="C10" s="95"/>
      <c r="D10" s="60"/>
      <c r="E10" s="60">
        <v>1</v>
      </c>
      <c r="F10" s="109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ht="15">
      <c r="A11" s="77" t="str">
        <f>Celkem!A11</f>
        <v>Libina</v>
      </c>
      <c r="B11" s="98" t="str">
        <f>Celkem!B11</f>
        <v>www.libina.cz</v>
      </c>
      <c r="C11" s="95"/>
      <c r="D11" s="60"/>
      <c r="E11" s="60">
        <v>12</v>
      </c>
      <c r="F11" s="109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ht="15">
      <c r="A12" s="77" t="str">
        <f>Celkem!A12</f>
        <v>Mnetěš</v>
      </c>
      <c r="B12" s="98" t="str">
        <f>Celkem!B12</f>
        <v>www.mnetes.cz </v>
      </c>
      <c r="C12" s="95"/>
      <c r="D12" s="60"/>
      <c r="E12" s="60">
        <v>10</v>
      </c>
      <c r="F12" s="10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1:115" ht="15">
      <c r="A13" s="77" t="str">
        <f>Celkem!A13</f>
        <v>Modlany</v>
      </c>
      <c r="B13" s="99" t="str">
        <f>Celkem!B13</f>
        <v>www.modlany.cz</v>
      </c>
      <c r="C13" s="95"/>
      <c r="D13" s="60"/>
      <c r="E13" s="60">
        <v>7</v>
      </c>
      <c r="F13" s="10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</row>
    <row r="14" spans="1:115" ht="15">
      <c r="A14" s="77" t="str">
        <f>Celkem!A14</f>
        <v>Nevřeň</v>
      </c>
      <c r="B14" s="98" t="str">
        <f>Celkem!B14</f>
        <v>www.nevren.cz</v>
      </c>
      <c r="C14" s="95"/>
      <c r="D14" s="60"/>
      <c r="E14" s="60">
        <v>13</v>
      </c>
      <c r="F14" s="10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1:115" ht="15">
      <c r="A15" s="77" t="str">
        <f>Celkem!A15</f>
        <v>Novosedlice</v>
      </c>
      <c r="B15" s="98" t="str">
        <f>Celkem!B15</f>
        <v>www.novosedlice.cz</v>
      </c>
      <c r="C15" s="95"/>
      <c r="D15" s="60"/>
      <c r="E15" s="60">
        <v>14</v>
      </c>
      <c r="F15" s="10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</row>
    <row r="16" spans="1:115" ht="15">
      <c r="A16" s="77" t="str">
        <f>Celkem!A16</f>
        <v>Ořechov</v>
      </c>
      <c r="B16" s="98" t="str">
        <f>Celkem!B16</f>
        <v>www.orechov-uh.cz </v>
      </c>
      <c r="C16" s="95"/>
      <c r="D16" s="60"/>
      <c r="E16" s="60">
        <v>4</v>
      </c>
      <c r="F16" s="10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</row>
    <row r="17" spans="1:6" s="16" customFormat="1" ht="15">
      <c r="A17" s="77" t="str">
        <f>Celkem!A17</f>
        <v>Petrovice</v>
      </c>
      <c r="B17" s="98" t="str">
        <f>Celkem!B17</f>
        <v>www.oupetrovice.cz</v>
      </c>
      <c r="C17" s="95"/>
      <c r="D17" s="60"/>
      <c r="E17" s="60">
        <v>8</v>
      </c>
      <c r="F17" s="109"/>
    </row>
    <row r="18" spans="1:115" s="9" customFormat="1" ht="15">
      <c r="A18" s="77" t="str">
        <f>Celkem!A18</f>
        <v>Rapotín</v>
      </c>
      <c r="B18" s="98" t="str">
        <f>Celkem!B18</f>
        <v>www.rapotin.cz</v>
      </c>
      <c r="C18" s="95"/>
      <c r="D18" s="60"/>
      <c r="E18" s="60">
        <v>9</v>
      </c>
      <c r="F18" s="10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3" customFormat="1" ht="15">
      <c r="A19" s="77" t="str">
        <f>Celkem!A19</f>
        <v>Stěžery</v>
      </c>
      <c r="B19" s="98" t="str">
        <f>Celkem!B19</f>
        <v>www.stezery.cz</v>
      </c>
      <c r="C19" s="95"/>
      <c r="D19" s="60"/>
      <c r="E19" s="60">
        <v>15</v>
      </c>
      <c r="F19" s="109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ht="15.75" thickBot="1">
      <c r="A20" s="78" t="str">
        <f>Celkem!A20</f>
        <v>Zákolany</v>
      </c>
      <c r="B20" s="100" t="str">
        <f>Celkem!B20</f>
        <v>www.zakolany.cz</v>
      </c>
      <c r="C20" s="96"/>
      <c r="D20" s="15"/>
      <c r="E20" s="15">
        <v>6</v>
      </c>
      <c r="F20" s="110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1:115" ht="15.75" thickBot="1">
      <c r="A21" s="29" t="str">
        <f>Celkem!A21</f>
        <v>Celkový počet hodnocených</v>
      </c>
      <c r="B21" s="30">
        <f>Celkem!B21</f>
        <v>15</v>
      </c>
      <c r="C21" s="30">
        <f>COUNTIF(C6:C20,"&gt;0")</f>
        <v>0</v>
      </c>
      <c r="D21" s="30">
        <f>COUNTIF(D6:D20,"&gt;0")</f>
        <v>0</v>
      </c>
      <c r="E21" s="30">
        <f>COUNTIF(E6:E20,"&gt;0")</f>
        <v>15</v>
      </c>
      <c r="F21" s="30">
        <f>COUNTIF(F6:F20,"&gt;0")</f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15" ht="15.75" thickBot="1">
      <c r="A22" s="32"/>
      <c r="B22" s="79"/>
      <c r="C22" s="45"/>
      <c r="D22" s="79"/>
      <c r="E22" s="79"/>
      <c r="F22" s="7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1:6" s="16" customFormat="1" ht="15.75" thickBot="1">
      <c r="A23" s="28" t="str">
        <f>Celkem!A23</f>
        <v>Obce s pověřeným obecním úřadem</v>
      </c>
      <c r="B23" s="72"/>
      <c r="C23" s="72"/>
      <c r="D23" s="72"/>
      <c r="E23" s="72"/>
      <c r="F23" s="72"/>
    </row>
    <row r="24" spans="1:6" s="16" customFormat="1" ht="15">
      <c r="A24" s="76" t="str">
        <f>Celkem!A24</f>
        <v>Duchcov</v>
      </c>
      <c r="B24" s="97" t="str">
        <f>Celkem!B24</f>
        <v>www.duchcov.cz </v>
      </c>
      <c r="C24" s="101"/>
      <c r="D24" s="80"/>
      <c r="E24" s="80">
        <v>5</v>
      </c>
      <c r="F24" s="108"/>
    </row>
    <row r="25" spans="1:6" s="16" customFormat="1" ht="15">
      <c r="A25" s="77" t="str">
        <f>Celkem!A25</f>
        <v>Fulnek</v>
      </c>
      <c r="B25" s="98" t="str">
        <f>Celkem!B25</f>
        <v>www.fulnek.cz </v>
      </c>
      <c r="C25" s="102"/>
      <c r="D25" s="31"/>
      <c r="E25" s="31">
        <v>1</v>
      </c>
      <c r="F25" s="109"/>
    </row>
    <row r="26" spans="1:6" s="16" customFormat="1" ht="15">
      <c r="A26" s="77" t="str">
        <f>Celkem!A26</f>
        <v>Mirotice</v>
      </c>
      <c r="B26" s="99" t="str">
        <f>Celkem!B26</f>
        <v>www.mirotice.cz</v>
      </c>
      <c r="C26" s="96"/>
      <c r="D26" s="15"/>
      <c r="E26" s="15">
        <v>4</v>
      </c>
      <c r="F26" s="109"/>
    </row>
    <row r="27" spans="1:6" s="19" customFormat="1" ht="15">
      <c r="A27" s="77" t="str">
        <f>Celkem!A27</f>
        <v>Příbor</v>
      </c>
      <c r="B27" s="98" t="str">
        <f>Celkem!B27</f>
        <v>www.pribor.eu </v>
      </c>
      <c r="C27" s="96"/>
      <c r="D27" s="15"/>
      <c r="E27" s="15">
        <v>2</v>
      </c>
      <c r="F27" s="109"/>
    </row>
    <row r="28" spans="1:115" s="13" customFormat="1" ht="15">
      <c r="A28" s="81" t="str">
        <f>Celkem!A28</f>
        <v>tip redakce Adamov</v>
      </c>
      <c r="B28" s="98" t="str">
        <f>Celkem!B28</f>
        <v>www.adamov.cz</v>
      </c>
      <c r="C28" s="96"/>
      <c r="D28" s="15"/>
      <c r="E28" s="15">
        <v>7</v>
      </c>
      <c r="F28" s="109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1:6" s="23" customFormat="1" ht="15">
      <c r="A29" s="81" t="str">
        <f>Celkem!A29</f>
        <v>tip redakce Česká Kamenice</v>
      </c>
      <c r="B29" s="99" t="str">
        <f>Celkem!B29</f>
        <v>www.ceska-kamenice.cz</v>
      </c>
      <c r="C29" s="96"/>
      <c r="D29" s="15"/>
      <c r="E29" s="15">
        <v>6</v>
      </c>
      <c r="F29" s="109"/>
    </row>
    <row r="30" spans="1:115" ht="15.75" thickBot="1">
      <c r="A30" s="82" t="str">
        <f>Celkem!A30</f>
        <v>tip redakce Jesenice</v>
      </c>
      <c r="B30" s="100" t="str">
        <f>Celkem!B30</f>
        <v>www.oujesenice.cz</v>
      </c>
      <c r="C30" s="96"/>
      <c r="D30" s="15"/>
      <c r="E30" s="15">
        <v>3</v>
      </c>
      <c r="F30" s="110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</row>
    <row r="31" spans="1:115" ht="15.75" thickBot="1">
      <c r="A31" s="29" t="str">
        <f>Celkem!A31</f>
        <v>Celkový počet</v>
      </c>
      <c r="B31" s="30">
        <f>Celkem!B31</f>
        <v>7</v>
      </c>
      <c r="C31" s="30">
        <f>COUNTIF(C24:C30,"&gt;0")</f>
        <v>0</v>
      </c>
      <c r="D31" s="30">
        <f>COUNTIF(D24:D30,"&gt;0")</f>
        <v>0</v>
      </c>
      <c r="E31" s="30">
        <f>COUNTIF(E24:E30,"&gt;0")</f>
        <v>7</v>
      </c>
      <c r="F31" s="30">
        <f>COUNTIF(F24:F30,"&gt;0")</f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</row>
    <row r="32" spans="1:115" ht="15.75" thickBot="1">
      <c r="A32" s="35"/>
      <c r="B32" s="92"/>
      <c r="C32" s="45"/>
      <c r="D32" s="79"/>
      <c r="E32" s="79"/>
      <c r="F32" s="7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6" ht="15.75" thickBot="1">
      <c r="A33" s="28" t="str">
        <f>Celkem!A33</f>
        <v>Obce s rozšířenou působností</v>
      </c>
      <c r="B33" s="89"/>
      <c r="C33" s="72"/>
      <c r="D33" s="72"/>
      <c r="E33" s="72"/>
      <c r="F33" s="72"/>
    </row>
    <row r="34" spans="1:6" s="16" customFormat="1" ht="15">
      <c r="A34" s="76" t="str">
        <f>Celkem!A34</f>
        <v>Bílovec</v>
      </c>
      <c r="B34" s="103" t="str">
        <f>Celkem!B34</f>
        <v>www.bilovec.cz </v>
      </c>
      <c r="C34" s="101"/>
      <c r="D34" s="80"/>
      <c r="E34" s="80">
        <v>7</v>
      </c>
      <c r="F34" s="108"/>
    </row>
    <row r="35" spans="1:6" s="16" customFormat="1" ht="15">
      <c r="A35" s="77" t="str">
        <f>Celkem!A35</f>
        <v>Brno-Bohunice </v>
      </c>
      <c r="B35" s="98" t="str">
        <f>Celkem!B35</f>
        <v>www.brno-bohunice.cz </v>
      </c>
      <c r="C35" s="96"/>
      <c r="D35" s="15"/>
      <c r="E35" s="15">
        <v>8</v>
      </c>
      <c r="F35" s="109"/>
    </row>
    <row r="36" spans="1:6" ht="15">
      <c r="A36" s="77" t="str">
        <f>Celkem!A36</f>
        <v>Kravaře</v>
      </c>
      <c r="B36" s="98" t="str">
        <f>Celkem!B36</f>
        <v>www.kravare.cz</v>
      </c>
      <c r="C36" s="96"/>
      <c r="D36" s="15"/>
      <c r="E36" s="15">
        <v>4</v>
      </c>
      <c r="F36" s="109"/>
    </row>
    <row r="37" spans="1:7" s="3" customFormat="1" ht="15">
      <c r="A37" s="77" t="str">
        <f>Celkem!A37</f>
        <v>Most</v>
      </c>
      <c r="B37" s="98" t="str">
        <f>Celkem!B37</f>
        <v>www.mesto-most.cz</v>
      </c>
      <c r="C37" s="96"/>
      <c r="D37" s="15"/>
      <c r="E37" s="15">
        <v>1</v>
      </c>
      <c r="F37" s="109"/>
      <c r="G37" s="16"/>
    </row>
    <row r="38" spans="1:7" s="3" customFormat="1" ht="15">
      <c r="A38" s="77" t="str">
        <f>Celkem!A38</f>
        <v>Nymburk</v>
      </c>
      <c r="B38" s="98" t="str">
        <f>Celkem!B38</f>
        <v>www.mesto-nymburk.cz</v>
      </c>
      <c r="C38" s="96"/>
      <c r="D38" s="15"/>
      <c r="E38" s="15">
        <v>2</v>
      </c>
      <c r="F38" s="109"/>
      <c r="G38" s="16"/>
    </row>
    <row r="39" spans="1:7" s="3" customFormat="1" ht="15">
      <c r="A39" s="83" t="str">
        <f>Celkem!A39</f>
        <v>tip redakce Kaplice</v>
      </c>
      <c r="B39" s="104" t="str">
        <f>Celkem!B39</f>
        <v>www.mestokaplice.cz</v>
      </c>
      <c r="C39" s="96"/>
      <c r="D39" s="15"/>
      <c r="E39" s="15">
        <v>6</v>
      </c>
      <c r="F39" s="111"/>
      <c r="G39" s="16"/>
    </row>
    <row r="40" spans="1:7" s="3" customFormat="1" ht="15">
      <c r="A40" s="81" t="str">
        <f>Celkem!A40</f>
        <v>tip redakce Trutnov</v>
      </c>
      <c r="B40" s="98" t="str">
        <f>Celkem!B40</f>
        <v>www.trutnov.cz </v>
      </c>
      <c r="C40" s="96"/>
      <c r="D40" s="15"/>
      <c r="E40" s="15">
        <v>3</v>
      </c>
      <c r="F40" s="112"/>
      <c r="G40" s="16"/>
    </row>
    <row r="41" spans="1:7" s="3" customFormat="1" ht="15.75" thickBot="1">
      <c r="A41" s="82" t="str">
        <f>Celkem!A41</f>
        <v>tip redakce Vimperk</v>
      </c>
      <c r="B41" s="100" t="str">
        <f>Celkem!B41</f>
        <v>www.vimperk.cz</v>
      </c>
      <c r="C41" s="96"/>
      <c r="D41" s="15"/>
      <c r="E41" s="15">
        <v>5</v>
      </c>
      <c r="F41" s="113"/>
      <c r="G41" s="16"/>
    </row>
    <row r="42" spans="1:7" s="3" customFormat="1" ht="15.75" thickBot="1">
      <c r="A42" s="29" t="str">
        <f>Celkem!A42</f>
        <v>Celkový počet</v>
      </c>
      <c r="B42" s="30">
        <f>Celkem!B42</f>
        <v>8</v>
      </c>
      <c r="C42" s="30">
        <f>COUNTIF(C34:C41,"&gt;0")</f>
        <v>0</v>
      </c>
      <c r="D42" s="30">
        <f>COUNTIF(D34:D41,"&gt;0")</f>
        <v>0</v>
      </c>
      <c r="E42" s="30">
        <f>COUNTIF(E34:E41,"&gt;0")</f>
        <v>8</v>
      </c>
      <c r="F42" s="55">
        <f>COUNTIF(F34:F41,"&gt;0")</f>
        <v>0</v>
      </c>
      <c r="G42" s="16"/>
    </row>
    <row r="43" spans="1:6" ht="15.75" thickBot="1">
      <c r="A43" s="17"/>
      <c r="B43" s="18"/>
      <c r="C43" s="8"/>
      <c r="D43" s="8"/>
      <c r="E43" s="8"/>
      <c r="F43" s="9"/>
    </row>
    <row r="44" spans="1:6" ht="15.75" thickBot="1">
      <c r="A44" s="88" t="str">
        <f>Celkem!A45</f>
        <v>Videa</v>
      </c>
      <c r="B44" s="89"/>
      <c r="C44" s="150" t="str">
        <f>Celkem!C44</f>
        <v>Originalita</v>
      </c>
      <c r="D44" s="155"/>
      <c r="E44" s="155"/>
      <c r="F44" s="152"/>
    </row>
    <row r="45" spans="1:6" ht="51.75">
      <c r="A45" s="84" t="str">
        <f>Celkem!A46</f>
        <v>Bílovec</v>
      </c>
      <c r="B45" s="105" t="str">
        <f>Celkem!B46</f>
        <v>www.youtube.com/watch?v=IFtkggyYlkI&amp;feature=c4-overview&amp;list=UUI01_zfeUtUOmsWWMR5blrg</v>
      </c>
      <c r="C45" s="168">
        <v>5</v>
      </c>
      <c r="D45" s="164"/>
      <c r="E45" s="164"/>
      <c r="F45" s="165"/>
    </row>
    <row r="46" spans="1:6" ht="39">
      <c r="A46" s="85" t="str">
        <f>Celkem!A47</f>
        <v>Chuderov</v>
      </c>
      <c r="B46" s="106" t="str">
        <f>Celkem!B47</f>
        <v>www.chuderov.cz/chuderov-2-v-jednom-a-spadove-obce/d-1883</v>
      </c>
      <c r="C46" s="169">
        <v>1</v>
      </c>
      <c r="D46" s="166"/>
      <c r="E46" s="166"/>
      <c r="F46" s="167"/>
    </row>
    <row r="47" spans="1:6" ht="51.75">
      <c r="A47" s="85" t="str">
        <f>Celkem!A48</f>
        <v>Modlany</v>
      </c>
      <c r="B47" s="106" t="str">
        <f>Celkem!B48</f>
        <v>www.modlany.cz/vismo/dokumenty2.asp?id=2262&amp;n=teplakova-zabava-zabrany-jsou-otrava&amp;p1=1849</v>
      </c>
      <c r="C47" s="169">
        <v>3</v>
      </c>
      <c r="D47" s="166"/>
      <c r="E47" s="166"/>
      <c r="F47" s="167"/>
    </row>
    <row r="48" spans="1:6" ht="51.75">
      <c r="A48" s="85" t="str">
        <f>Celkem!A49</f>
        <v>Most</v>
      </c>
      <c r="B48" s="106" t="str">
        <f>Celkem!B49</f>
        <v>tv.mesto-most.cz/den-magistra-kelleyho/g-5343/id_obrazky=9606&amp;typ_sady=2</v>
      </c>
      <c r="C48" s="169">
        <v>7</v>
      </c>
      <c r="D48" s="166"/>
      <c r="E48" s="166"/>
      <c r="F48" s="167"/>
    </row>
    <row r="49" spans="1:6" ht="51.75">
      <c r="A49" s="86" t="str">
        <f>Celkem!A50</f>
        <v>tip redakce Čížkov</v>
      </c>
      <c r="B49" s="106" t="str">
        <f>Celkem!B50</f>
        <v>www.obec-cizkov.cz/cs/zahradka/historie/jak-se-v-zahradce-hraly-karty/R92-A1161/</v>
      </c>
      <c r="C49" s="169">
        <v>6</v>
      </c>
      <c r="D49" s="166"/>
      <c r="E49" s="166"/>
      <c r="F49" s="167"/>
    </row>
    <row r="50" spans="1:6" ht="26.25">
      <c r="A50" s="86" t="str">
        <f>Celkem!A51</f>
        <v>tip redakce Knínice u Boskovic</v>
      </c>
      <c r="B50" s="106" t="str">
        <f>Celkem!B51</f>
        <v>www.youtube.com/watch?v=T6Cq1QbYZqE</v>
      </c>
      <c r="C50" s="169">
        <v>2</v>
      </c>
      <c r="D50" s="166"/>
      <c r="E50" s="166"/>
      <c r="F50" s="167"/>
    </row>
    <row r="51" spans="1:6" ht="15.75" thickBot="1">
      <c r="A51" s="87" t="str">
        <f>Celkem!A52</f>
        <v>tip redakce Šitbořice</v>
      </c>
      <c r="B51" s="107" t="str">
        <f>Celkem!B52</f>
        <v>http://vimeo.com/43765803</v>
      </c>
      <c r="C51" s="169">
        <v>4</v>
      </c>
      <c r="D51" s="166"/>
      <c r="E51" s="166"/>
      <c r="F51" s="167"/>
    </row>
    <row r="52" spans="1:6" ht="15.75" thickBot="1">
      <c r="A52" s="29" t="str">
        <f>Celkem!A53</f>
        <v>Celkový počet</v>
      </c>
      <c r="B52" s="30">
        <f>Celkem!B53</f>
        <v>7</v>
      </c>
      <c r="C52" s="182">
        <f>COUNTIF(C45:C51,"&gt;0")</f>
        <v>7</v>
      </c>
      <c r="D52" s="177"/>
      <c r="E52" s="177"/>
      <c r="F52" s="183"/>
    </row>
    <row r="53" ht="15">
      <c r="A53" s="9"/>
    </row>
    <row r="54" spans="1:3" ht="15">
      <c r="A54" s="6"/>
      <c r="B54" s="2"/>
      <c r="C54" s="2"/>
    </row>
    <row r="55" ht="15">
      <c r="A55" s="7"/>
    </row>
    <row r="56" ht="15">
      <c r="A56" s="7"/>
    </row>
    <row r="57" ht="15">
      <c r="A57" s="7"/>
    </row>
    <row r="59" ht="15">
      <c r="A59" s="7"/>
    </row>
    <row r="60" ht="15">
      <c r="A60" s="7"/>
    </row>
    <row r="61" ht="15">
      <c r="A61" s="7"/>
    </row>
    <row r="62" ht="15">
      <c r="A62" s="6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80" ht="15">
      <c r="C80" s="7"/>
    </row>
  </sheetData>
  <sheetProtection/>
  <mergeCells count="10">
    <mergeCell ref="C49:F49"/>
    <mergeCell ref="C50:F50"/>
    <mergeCell ref="C51:F51"/>
    <mergeCell ref="C52:F52"/>
    <mergeCell ref="C4:F4"/>
    <mergeCell ref="C44:F44"/>
    <mergeCell ref="C45:F45"/>
    <mergeCell ref="C46:F46"/>
    <mergeCell ref="C47:F47"/>
    <mergeCell ref="C48:F48"/>
  </mergeCells>
  <hyperlinks>
    <hyperlink ref="B6" r:id="rId1" display="www.mesto-chlumec.cz "/>
    <hyperlink ref="B10" r:id="rId2" display="www.krtiny.cz"/>
    <hyperlink ref="B14" r:id="rId3" display="www.nevren.cz"/>
    <hyperlink ref="B7" r:id="rId4" display="www.chotec.cz"/>
    <hyperlink ref="B20" r:id="rId5" display="www.zakolany.cz"/>
    <hyperlink ref="B9" r:id="rId6" display="www.jince.cz"/>
    <hyperlink ref="B15" r:id="rId7" display="www.novosedlice.cz"/>
    <hyperlink ref="B16" r:id="rId8" display="www.orechov-uh.cz "/>
    <hyperlink ref="B17" r:id="rId9" display="www.oupetrovice.cz"/>
    <hyperlink ref="B18" r:id="rId10" display="www.rapotin.cz"/>
    <hyperlink ref="B19" r:id="rId11" display="www.stezery.cz"/>
    <hyperlink ref="B12" r:id="rId12" display="www.mnetes.cz "/>
    <hyperlink ref="B13" r:id="rId13" display="www.modlany.cz"/>
    <hyperlink ref="B8" r:id="rId14" display="www.chuderov.cz"/>
    <hyperlink ref="B11" r:id="rId15" display="www.libina.cz"/>
    <hyperlink ref="B26" r:id="rId16" display="www.mirotice.cz"/>
    <hyperlink ref="B24" r:id="rId17" display="www.duchcov.cz "/>
    <hyperlink ref="B25" r:id="rId18" display="www.fulnek.cz "/>
    <hyperlink ref="B27" r:id="rId19" display="www.pribor.eu "/>
    <hyperlink ref="B28" r:id="rId20" display="www.adamov.cz"/>
    <hyperlink ref="B30" r:id="rId21" display="www.oujesenice.cz"/>
    <hyperlink ref="B29" r:id="rId22" display="www.ceska-kamenice.cz"/>
    <hyperlink ref="B37" r:id="rId23" display="www.mesto-most.cz"/>
    <hyperlink ref="B36" r:id="rId24" display="www.kravare.cz"/>
    <hyperlink ref="B34" r:id="rId25" display="www.bilovec.cz "/>
    <hyperlink ref="B38" r:id="rId26" display="www.mesto-nymburk.cz"/>
    <hyperlink ref="B41" r:id="rId27" display="www.vimperk.cz"/>
    <hyperlink ref="B39" r:id="rId28" display="www.mestokaplice.cz"/>
    <hyperlink ref="B40" r:id="rId29" display="www.trutnov.cz "/>
    <hyperlink ref="B35" r:id="rId30" display="www.brno-bohunice.cz "/>
    <hyperlink ref="B45" r:id="rId31" display="www.youtube.com/watch?v=IFtkggyYlkI&amp;feature=c4-overview&amp;list=UUI01_zfeUtUOmsWWMR5blrg"/>
    <hyperlink ref="B48" r:id="rId32" display="tv.mesto-most.cz/den-magistra-kelleyho/g-5343/id_obrazky=9606&amp;typ_sady=2"/>
    <hyperlink ref="B50" r:id="rId33" display="www.youtube.com/watch?v=T6Cq1QbYZqE"/>
    <hyperlink ref="B47" r:id="rId34" display="www.modlany.cz/vismo/dokumenty2.asp?id=2262&amp;n=teplakova-zabava-zabrany-jsou-otrava&amp;p1=1849"/>
    <hyperlink ref="B46" r:id="rId35" display="www.chuderov.cz/chuderov-2-v-jednom-a-spadove-obce/d-1883"/>
    <hyperlink ref="B49" r:id="rId36" display="www.obec-cizkov.cz/cs/zahradka/historie/jak-se-v-zahradce-hraly-karty/R92-A1161/"/>
    <hyperlink ref="B51" r:id="rId37" display="http://vimeo.com/43765803"/>
  </hyperlinks>
  <printOptions/>
  <pageMargins left="0.7" right="0.7" top="0.75" bottom="0.75" header="0.3" footer="0.3"/>
  <pageSetup horizontalDpi="600" verticalDpi="600" orientation="portrait" paperSize="9" r:id="rId38"/>
</worksheet>
</file>

<file path=xl/worksheets/sheet6.xml><?xml version="1.0" encoding="utf-8"?>
<worksheet xmlns="http://schemas.openxmlformats.org/spreadsheetml/2006/main" xmlns:r="http://schemas.openxmlformats.org/officeDocument/2006/relationships">
  <dimension ref="A1:DK80"/>
  <sheetViews>
    <sheetView zoomScale="75" zoomScaleNormal="75" zoomScalePageLayoutView="0" workbookViewId="0" topLeftCell="A31">
      <selection activeCell="C52" sqref="C52:F52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6" customWidth="1"/>
  </cols>
  <sheetData>
    <row r="1" spans="1:2" ht="15">
      <c r="A1" s="37" t="s">
        <v>11</v>
      </c>
      <c r="B1" t="s">
        <v>95</v>
      </c>
    </row>
    <row r="2" ht="15">
      <c r="B2" s="39"/>
    </row>
    <row r="3" spans="8:115" ht="15.75" thickBot="1"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</row>
    <row r="4" spans="1:115" s="13" customFormat="1" ht="15.75" thickBot="1">
      <c r="A4"/>
      <c r="B4" s="39"/>
      <c r="C4" s="147" t="s">
        <v>8</v>
      </c>
      <c r="D4" s="148"/>
      <c r="E4" s="148"/>
      <c r="F4" s="14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15" ht="15.75" thickBot="1">
      <c r="A5" s="28" t="str">
        <f>Celkem!A5</f>
        <v>Obce</v>
      </c>
      <c r="B5" s="72" t="str">
        <f>Celkem!B5</f>
        <v>Webová adresa</v>
      </c>
      <c r="C5" s="72" t="str">
        <f>Celkem!C4</f>
        <v>Informace o VS, elektronické služby</v>
      </c>
      <c r="D5" s="72" t="str">
        <f>Celkem!E4</f>
        <v>Technická stránka, přístupnost, nové trendy</v>
      </c>
      <c r="E5" s="72" t="str">
        <f>Celkem!G4</f>
        <v>Grafika a přehlednost</v>
      </c>
      <c r="F5" s="72" t="str">
        <f>Celkem!I4</f>
        <v>Dění v obci, komunikace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</row>
    <row r="6" spans="1:115" ht="15">
      <c r="A6" s="76" t="str">
        <f>Celkem!A6</f>
        <v>Chlumec</v>
      </c>
      <c r="B6" s="97" t="str">
        <f>Celkem!B6</f>
        <v>www.mesto-chlumec.cz </v>
      </c>
      <c r="C6" s="95"/>
      <c r="D6" s="60">
        <v>6</v>
      </c>
      <c r="E6" s="60"/>
      <c r="F6" s="73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</row>
    <row r="7" spans="1:115" ht="15">
      <c r="A7" s="77" t="str">
        <f>Celkem!A7</f>
        <v>Choteč</v>
      </c>
      <c r="B7" s="98" t="str">
        <f>Celkem!B7</f>
        <v>www.chotec.cz</v>
      </c>
      <c r="C7" s="95"/>
      <c r="D7" s="60">
        <v>15</v>
      </c>
      <c r="E7" s="60"/>
      <c r="F7" s="7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</row>
    <row r="8" spans="1:115" ht="15">
      <c r="A8" s="77" t="str">
        <f>Celkem!A8</f>
        <v>Chuderov</v>
      </c>
      <c r="B8" s="98" t="str">
        <f>Celkem!B8</f>
        <v>www.chuderov.cz</v>
      </c>
      <c r="C8" s="95"/>
      <c r="D8" s="60">
        <v>7</v>
      </c>
      <c r="E8" s="60"/>
      <c r="F8" s="74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</row>
    <row r="9" spans="1:115" ht="15">
      <c r="A9" s="77" t="str">
        <f>Celkem!A9</f>
        <v>Jince</v>
      </c>
      <c r="B9" s="98" t="str">
        <f>Celkem!B9</f>
        <v>www.jince.cz</v>
      </c>
      <c r="C9" s="95"/>
      <c r="D9" s="60">
        <v>10</v>
      </c>
      <c r="E9" s="60"/>
      <c r="F9" s="7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</row>
    <row r="10" spans="1:115" ht="15">
      <c r="A10" s="77" t="str">
        <f>Celkem!A10</f>
        <v>Křtiny</v>
      </c>
      <c r="B10" s="98" t="str">
        <f>Celkem!B10</f>
        <v>www.krtiny.cz</v>
      </c>
      <c r="C10" s="95"/>
      <c r="D10" s="60">
        <v>11</v>
      </c>
      <c r="E10" s="60"/>
      <c r="F10" s="7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ht="15">
      <c r="A11" s="77" t="str">
        <f>Celkem!A11</f>
        <v>Libina</v>
      </c>
      <c r="B11" s="98" t="str">
        <f>Celkem!B11</f>
        <v>www.libina.cz</v>
      </c>
      <c r="C11" s="95"/>
      <c r="D11" s="60">
        <v>8</v>
      </c>
      <c r="E11" s="60"/>
      <c r="F11" s="7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ht="15">
      <c r="A12" s="77" t="str">
        <f>Celkem!A12</f>
        <v>Mnetěš</v>
      </c>
      <c r="B12" s="98" t="str">
        <f>Celkem!B12</f>
        <v>www.mnetes.cz </v>
      </c>
      <c r="C12" s="95"/>
      <c r="D12" s="60">
        <v>14</v>
      </c>
      <c r="E12" s="60"/>
      <c r="F12" s="7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1:115" ht="15">
      <c r="A13" s="77" t="str">
        <f>Celkem!A13</f>
        <v>Modlany</v>
      </c>
      <c r="B13" s="99" t="str">
        <f>Celkem!B13</f>
        <v>www.modlany.cz</v>
      </c>
      <c r="C13" s="95"/>
      <c r="D13" s="60">
        <v>2</v>
      </c>
      <c r="E13" s="60"/>
      <c r="F13" s="74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</row>
    <row r="14" spans="1:115" ht="15">
      <c r="A14" s="77" t="str">
        <f>Celkem!A14</f>
        <v>Nevřeň</v>
      </c>
      <c r="B14" s="98" t="str">
        <f>Celkem!B14</f>
        <v>www.nevren.cz</v>
      </c>
      <c r="C14" s="95"/>
      <c r="D14" s="60">
        <v>4</v>
      </c>
      <c r="E14" s="60"/>
      <c r="F14" s="7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1:115" ht="15">
      <c r="A15" s="77" t="str">
        <f>Celkem!A15</f>
        <v>Novosedlice</v>
      </c>
      <c r="B15" s="98" t="str">
        <f>Celkem!B15</f>
        <v>www.novosedlice.cz</v>
      </c>
      <c r="C15" s="95"/>
      <c r="D15" s="60">
        <v>5</v>
      </c>
      <c r="E15" s="60"/>
      <c r="F15" s="74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</row>
    <row r="16" spans="1:115" ht="15">
      <c r="A16" s="77" t="str">
        <f>Celkem!A16</f>
        <v>Ořechov</v>
      </c>
      <c r="B16" s="98" t="str">
        <f>Celkem!B16</f>
        <v>www.orechov-uh.cz </v>
      </c>
      <c r="C16" s="95"/>
      <c r="D16" s="60">
        <v>9</v>
      </c>
      <c r="E16" s="60"/>
      <c r="F16" s="74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</row>
    <row r="17" spans="1:6" s="16" customFormat="1" ht="15">
      <c r="A17" s="77" t="str">
        <f>Celkem!A17</f>
        <v>Petrovice</v>
      </c>
      <c r="B17" s="98" t="str">
        <f>Celkem!B17</f>
        <v>www.oupetrovice.cz</v>
      </c>
      <c r="C17" s="95"/>
      <c r="D17" s="60">
        <v>1</v>
      </c>
      <c r="E17" s="60"/>
      <c r="F17" s="74"/>
    </row>
    <row r="18" spans="1:115" s="9" customFormat="1" ht="15">
      <c r="A18" s="77" t="str">
        <f>Celkem!A18</f>
        <v>Rapotín</v>
      </c>
      <c r="B18" s="98" t="str">
        <f>Celkem!B18</f>
        <v>www.rapotin.cz</v>
      </c>
      <c r="C18" s="95"/>
      <c r="D18" s="60">
        <v>3</v>
      </c>
      <c r="E18" s="60"/>
      <c r="F18" s="7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3" customFormat="1" ht="15">
      <c r="A19" s="77" t="str">
        <f>Celkem!A19</f>
        <v>Stěžery</v>
      </c>
      <c r="B19" s="98" t="str">
        <f>Celkem!B19</f>
        <v>www.stezery.cz</v>
      </c>
      <c r="C19" s="95"/>
      <c r="D19" s="60">
        <v>12</v>
      </c>
      <c r="E19" s="60"/>
      <c r="F19" s="7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ht="15.75" thickBot="1">
      <c r="A20" s="78" t="str">
        <f>Celkem!A20</f>
        <v>Zákolany</v>
      </c>
      <c r="B20" s="100" t="str">
        <f>Celkem!B20</f>
        <v>www.zakolany.cz</v>
      </c>
      <c r="C20" s="96"/>
      <c r="D20" s="15">
        <v>13</v>
      </c>
      <c r="E20" s="15"/>
      <c r="F20" s="7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1:115" ht="15.75" thickBot="1">
      <c r="A21" s="29" t="str">
        <f>Celkem!A21</f>
        <v>Celkový počet hodnocených</v>
      </c>
      <c r="B21" s="30">
        <f>Celkem!B21</f>
        <v>15</v>
      </c>
      <c r="C21" s="30">
        <f>COUNTIF(C6:C20,"&gt;0")</f>
        <v>0</v>
      </c>
      <c r="D21" s="30">
        <f>COUNTIF(D6:D20,"&gt;0")</f>
        <v>15</v>
      </c>
      <c r="E21" s="30">
        <f>COUNTIF(E6:E20,"&gt;0")</f>
        <v>0</v>
      </c>
      <c r="F21" s="30">
        <f>COUNTIF(F6:F20,"&gt;0")</f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15" ht="15.75" thickBot="1">
      <c r="A22" s="32"/>
      <c r="B22" s="79"/>
      <c r="C22" s="45"/>
      <c r="D22" s="79"/>
      <c r="E22" s="79"/>
      <c r="F22" s="7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1:6" s="16" customFormat="1" ht="15.75" thickBot="1">
      <c r="A23" s="28" t="str">
        <f>Celkem!A23</f>
        <v>Obce s pověřeným obecním úřadem</v>
      </c>
      <c r="B23" s="72"/>
      <c r="C23" s="72"/>
      <c r="D23" s="72"/>
      <c r="E23" s="72"/>
      <c r="F23" s="72"/>
    </row>
    <row r="24" spans="1:6" s="16" customFormat="1" ht="15">
      <c r="A24" s="76" t="str">
        <f>Celkem!A24</f>
        <v>Duchcov</v>
      </c>
      <c r="B24" s="97" t="str">
        <f>Celkem!B24</f>
        <v>www.duchcov.cz </v>
      </c>
      <c r="C24" s="101"/>
      <c r="D24" s="80">
        <v>1</v>
      </c>
      <c r="E24" s="80"/>
      <c r="F24" s="90"/>
    </row>
    <row r="25" spans="1:6" s="16" customFormat="1" ht="15">
      <c r="A25" s="77" t="str">
        <f>Celkem!A25</f>
        <v>Fulnek</v>
      </c>
      <c r="B25" s="98" t="str">
        <f>Celkem!B25</f>
        <v>www.fulnek.cz </v>
      </c>
      <c r="C25" s="102"/>
      <c r="D25" s="31">
        <v>2</v>
      </c>
      <c r="E25" s="31"/>
      <c r="F25" s="94"/>
    </row>
    <row r="26" spans="1:6" s="16" customFormat="1" ht="15">
      <c r="A26" s="77" t="str">
        <f>Celkem!A26</f>
        <v>Mirotice</v>
      </c>
      <c r="B26" s="99" t="str">
        <f>Celkem!B26</f>
        <v>www.mirotice.cz</v>
      </c>
      <c r="C26" s="96"/>
      <c r="D26" s="15">
        <v>6</v>
      </c>
      <c r="E26" s="15"/>
      <c r="F26" s="91"/>
    </row>
    <row r="27" spans="1:6" s="19" customFormat="1" ht="15">
      <c r="A27" s="77" t="str">
        <f>Celkem!A27</f>
        <v>Příbor</v>
      </c>
      <c r="B27" s="98" t="str">
        <f>Celkem!B27</f>
        <v>www.pribor.eu </v>
      </c>
      <c r="C27" s="96"/>
      <c r="D27" s="15">
        <v>5</v>
      </c>
      <c r="E27" s="15"/>
      <c r="F27" s="91"/>
    </row>
    <row r="28" spans="1:115" s="13" customFormat="1" ht="15">
      <c r="A28" s="81" t="str">
        <f>Celkem!A28</f>
        <v>tip redakce Adamov</v>
      </c>
      <c r="B28" s="98" t="str">
        <f>Celkem!B28</f>
        <v>www.adamov.cz</v>
      </c>
      <c r="C28" s="96"/>
      <c r="D28" s="15">
        <v>7</v>
      </c>
      <c r="E28" s="15"/>
      <c r="F28" s="9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1:6" s="23" customFormat="1" ht="15">
      <c r="A29" s="81" t="str">
        <f>Celkem!A29</f>
        <v>tip redakce Česká Kamenice</v>
      </c>
      <c r="B29" s="99" t="str">
        <f>Celkem!B29</f>
        <v>www.ceska-kamenice.cz</v>
      </c>
      <c r="C29" s="96"/>
      <c r="D29" s="15">
        <v>4</v>
      </c>
      <c r="E29" s="15"/>
      <c r="F29" s="91"/>
    </row>
    <row r="30" spans="1:115" ht="15.75" thickBot="1">
      <c r="A30" s="82" t="str">
        <f>Celkem!A30</f>
        <v>tip redakce Jesenice</v>
      </c>
      <c r="B30" s="100" t="str">
        <f>Celkem!B30</f>
        <v>www.oujesenice.cz</v>
      </c>
      <c r="C30" s="96"/>
      <c r="D30" s="15">
        <v>3</v>
      </c>
      <c r="E30" s="15"/>
      <c r="F30" s="7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</row>
    <row r="31" spans="1:115" ht="15.75" thickBot="1">
      <c r="A31" s="29" t="str">
        <f>Celkem!A31</f>
        <v>Celkový počet</v>
      </c>
      <c r="B31" s="30">
        <f>Celkem!B31</f>
        <v>7</v>
      </c>
      <c r="C31" s="30">
        <f>COUNTIF(C24:C30,"&gt;0")</f>
        <v>0</v>
      </c>
      <c r="D31" s="30">
        <f>COUNTIF(D24:D30,"&gt;0")</f>
        <v>7</v>
      </c>
      <c r="E31" s="30">
        <f>COUNTIF(E24:E30,"&gt;0")</f>
        <v>0</v>
      </c>
      <c r="F31" s="30">
        <f>COUNTIF(F24:F30,"&gt;0")</f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</row>
    <row r="32" spans="1:115" ht="15.75" thickBot="1">
      <c r="A32" s="35"/>
      <c r="B32" s="92"/>
      <c r="C32" s="45"/>
      <c r="D32" s="79"/>
      <c r="E32" s="79"/>
      <c r="F32" s="7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6" ht="15.75" thickBot="1">
      <c r="A33" s="28" t="str">
        <f>Celkem!A33</f>
        <v>Obce s rozšířenou působností</v>
      </c>
      <c r="B33" s="89"/>
      <c r="C33" s="72"/>
      <c r="D33" s="72"/>
      <c r="E33" s="72"/>
      <c r="F33" s="72"/>
    </row>
    <row r="34" spans="1:6" s="16" customFormat="1" ht="15">
      <c r="A34" s="76" t="str">
        <f>Celkem!A34</f>
        <v>Bílovec</v>
      </c>
      <c r="B34" s="103" t="str">
        <f>Celkem!B34</f>
        <v>www.bilovec.cz </v>
      </c>
      <c r="C34" s="101"/>
      <c r="D34" s="80">
        <v>6</v>
      </c>
      <c r="E34" s="80"/>
      <c r="F34" s="93"/>
    </row>
    <row r="35" spans="1:6" s="16" customFormat="1" ht="15">
      <c r="A35" s="77" t="str">
        <f>Celkem!A35</f>
        <v>Brno-Bohunice </v>
      </c>
      <c r="B35" s="98" t="str">
        <f>Celkem!B35</f>
        <v>www.brno-bohunice.cz </v>
      </c>
      <c r="C35" s="96"/>
      <c r="D35" s="15">
        <v>1</v>
      </c>
      <c r="E35" s="15"/>
      <c r="F35" s="91"/>
    </row>
    <row r="36" spans="1:6" ht="15">
      <c r="A36" s="77" t="str">
        <f>Celkem!A36</f>
        <v>Kravaře</v>
      </c>
      <c r="B36" s="98" t="str">
        <f>Celkem!B36</f>
        <v>www.kravare.cz</v>
      </c>
      <c r="C36" s="96"/>
      <c r="D36" s="15">
        <v>7</v>
      </c>
      <c r="E36" s="15"/>
      <c r="F36" s="91"/>
    </row>
    <row r="37" spans="1:7" s="3" customFormat="1" ht="15">
      <c r="A37" s="77" t="str">
        <f>Celkem!A37</f>
        <v>Most</v>
      </c>
      <c r="B37" s="98" t="str">
        <f>Celkem!B37</f>
        <v>www.mesto-most.cz</v>
      </c>
      <c r="C37" s="96"/>
      <c r="D37" s="15">
        <v>2</v>
      </c>
      <c r="E37" s="15"/>
      <c r="F37" s="91"/>
      <c r="G37" s="16"/>
    </row>
    <row r="38" spans="1:7" s="3" customFormat="1" ht="15">
      <c r="A38" s="77" t="str">
        <f>Celkem!A38</f>
        <v>Nymburk</v>
      </c>
      <c r="B38" s="98" t="str">
        <f>Celkem!B38</f>
        <v>www.mesto-nymburk.cz</v>
      </c>
      <c r="C38" s="96"/>
      <c r="D38" s="15">
        <v>3</v>
      </c>
      <c r="E38" s="15"/>
      <c r="F38" s="91"/>
      <c r="G38" s="16"/>
    </row>
    <row r="39" spans="1:7" s="3" customFormat="1" ht="15">
      <c r="A39" s="83" t="str">
        <f>Celkem!A39</f>
        <v>tip redakce Kaplice</v>
      </c>
      <c r="B39" s="104" t="str">
        <f>Celkem!B39</f>
        <v>www.mestokaplice.cz</v>
      </c>
      <c r="C39" s="96"/>
      <c r="D39" s="15">
        <v>8</v>
      </c>
      <c r="E39" s="15"/>
      <c r="F39" s="91"/>
      <c r="G39" s="16"/>
    </row>
    <row r="40" spans="1:7" s="3" customFormat="1" ht="15">
      <c r="A40" s="81" t="str">
        <f>Celkem!A40</f>
        <v>tip redakce Trutnov</v>
      </c>
      <c r="B40" s="98" t="str">
        <f>Celkem!B40</f>
        <v>www.trutnov.cz </v>
      </c>
      <c r="C40" s="96"/>
      <c r="D40" s="15">
        <v>4</v>
      </c>
      <c r="E40" s="15"/>
      <c r="F40" s="91"/>
      <c r="G40" s="16"/>
    </row>
    <row r="41" spans="1:7" s="3" customFormat="1" ht="15.75" thickBot="1">
      <c r="A41" s="82" t="str">
        <f>Celkem!A41</f>
        <v>tip redakce Vimperk</v>
      </c>
      <c r="B41" s="100" t="str">
        <f>Celkem!B41</f>
        <v>www.vimperk.cz</v>
      </c>
      <c r="C41" s="96"/>
      <c r="D41" s="15">
        <v>5</v>
      </c>
      <c r="E41" s="15"/>
      <c r="F41" s="75"/>
      <c r="G41" s="16"/>
    </row>
    <row r="42" spans="1:7" s="3" customFormat="1" ht="15.75" thickBot="1">
      <c r="A42" s="29" t="str">
        <f>Celkem!A42</f>
        <v>Celkový počet</v>
      </c>
      <c r="B42" s="30">
        <f>Celkem!B42</f>
        <v>8</v>
      </c>
      <c r="C42" s="30">
        <f>COUNTIF(C34:C41,"&gt;0")</f>
        <v>0</v>
      </c>
      <c r="D42" s="30">
        <f>COUNTIF(D34:D41,"&gt;0")</f>
        <v>8</v>
      </c>
      <c r="E42" s="30">
        <f>COUNTIF(E34:E41,"&gt;0")</f>
        <v>0</v>
      </c>
      <c r="F42" s="30">
        <f>COUNTIF(F34:F41,"&gt;0")</f>
        <v>0</v>
      </c>
      <c r="G42" s="16"/>
    </row>
    <row r="43" spans="1:6" ht="15.75" thickBot="1">
      <c r="A43" s="17"/>
      <c r="B43" s="18"/>
      <c r="C43" s="8"/>
      <c r="D43" s="8"/>
      <c r="E43" s="8"/>
      <c r="F43" s="9"/>
    </row>
    <row r="44" spans="1:6" ht="15.75" thickBot="1">
      <c r="A44" s="88" t="str">
        <f>Celkem!A45</f>
        <v>Videa</v>
      </c>
      <c r="B44" s="89"/>
      <c r="C44" s="150" t="str">
        <f>Celkem!C44</f>
        <v>Originalita</v>
      </c>
      <c r="D44" s="155"/>
      <c r="E44" s="155"/>
      <c r="F44" s="152"/>
    </row>
    <row r="45" spans="1:6" ht="51.75">
      <c r="A45" s="84" t="str">
        <f>Celkem!A46</f>
        <v>Bílovec</v>
      </c>
      <c r="B45" s="105" t="str">
        <f>Celkem!B46</f>
        <v>www.youtube.com/watch?v=IFtkggyYlkI&amp;feature=c4-overview&amp;list=UUI01_zfeUtUOmsWWMR5blrg</v>
      </c>
      <c r="C45" s="156">
        <v>1</v>
      </c>
      <c r="D45" s="148"/>
      <c r="E45" s="148"/>
      <c r="F45" s="157"/>
    </row>
    <row r="46" spans="1:6" ht="39">
      <c r="A46" s="85" t="str">
        <f>Celkem!A47</f>
        <v>Chuderov</v>
      </c>
      <c r="B46" s="106" t="str">
        <f>Celkem!B47</f>
        <v>www.chuderov.cz/chuderov-2-v-jednom-a-spadove-obce/d-1883</v>
      </c>
      <c r="C46" s="158">
        <v>4</v>
      </c>
      <c r="D46" s="159"/>
      <c r="E46" s="159"/>
      <c r="F46" s="160"/>
    </row>
    <row r="47" spans="1:6" ht="51.75">
      <c r="A47" s="85" t="str">
        <f>Celkem!A48</f>
        <v>Modlany</v>
      </c>
      <c r="B47" s="106" t="str">
        <f>Celkem!B48</f>
        <v>www.modlany.cz/vismo/dokumenty2.asp?id=2262&amp;n=teplakova-zabava-zabrany-jsou-otrava&amp;p1=1849</v>
      </c>
      <c r="C47" s="158">
        <v>3</v>
      </c>
      <c r="D47" s="159"/>
      <c r="E47" s="159"/>
      <c r="F47" s="160"/>
    </row>
    <row r="48" spans="1:6" ht="51.75">
      <c r="A48" s="85" t="str">
        <f>Celkem!A49</f>
        <v>Most</v>
      </c>
      <c r="B48" s="106" t="str">
        <f>Celkem!B49</f>
        <v>tv.mesto-most.cz/den-magistra-kelleyho/g-5343/id_obrazky=9606&amp;typ_sady=2</v>
      </c>
      <c r="C48" s="158">
        <v>7</v>
      </c>
      <c r="D48" s="159"/>
      <c r="E48" s="159"/>
      <c r="F48" s="160"/>
    </row>
    <row r="49" spans="1:6" ht="51.75">
      <c r="A49" s="86" t="str">
        <f>Celkem!A50</f>
        <v>tip redakce Čížkov</v>
      </c>
      <c r="B49" s="106" t="str">
        <f>Celkem!B50</f>
        <v>www.obec-cizkov.cz/cs/zahradka/historie/jak-se-v-zahradce-hraly-karty/R92-A1161/</v>
      </c>
      <c r="C49" s="158">
        <v>2</v>
      </c>
      <c r="D49" s="159"/>
      <c r="E49" s="159"/>
      <c r="F49" s="160"/>
    </row>
    <row r="50" spans="1:6" ht="26.25">
      <c r="A50" s="86" t="str">
        <f>Celkem!A51</f>
        <v>tip redakce Knínice u Boskovic</v>
      </c>
      <c r="B50" s="106" t="str">
        <f>Celkem!B51</f>
        <v>www.youtube.com/watch?v=T6Cq1QbYZqE</v>
      </c>
      <c r="C50" s="158">
        <v>5</v>
      </c>
      <c r="D50" s="159"/>
      <c r="E50" s="159"/>
      <c r="F50" s="160"/>
    </row>
    <row r="51" spans="1:6" ht="15.75" thickBot="1">
      <c r="A51" s="87" t="str">
        <f>Celkem!A52</f>
        <v>tip redakce Šitbořice</v>
      </c>
      <c r="B51" s="107" t="str">
        <f>Celkem!B52</f>
        <v>http://vimeo.com/43765803</v>
      </c>
      <c r="C51" s="161">
        <v>6</v>
      </c>
      <c r="D51" s="162"/>
      <c r="E51" s="162"/>
      <c r="F51" s="163"/>
    </row>
    <row r="52" spans="1:6" ht="15.75" thickBot="1">
      <c r="A52" s="29" t="str">
        <f>Celkem!A53</f>
        <v>Celkový počet</v>
      </c>
      <c r="B52" s="30">
        <f>Celkem!B53</f>
        <v>7</v>
      </c>
      <c r="C52" s="179">
        <f>COUNTIF(C45:C51,"&gt;0")</f>
        <v>7</v>
      </c>
      <c r="D52" s="180"/>
      <c r="E52" s="180"/>
      <c r="F52" s="181"/>
    </row>
    <row r="53" ht="15">
      <c r="A53" s="9"/>
    </row>
    <row r="54" spans="1:3" ht="15">
      <c r="A54" s="6"/>
      <c r="B54" s="2"/>
      <c r="C54" s="2"/>
    </row>
    <row r="55" ht="15">
      <c r="A55" s="7"/>
    </row>
    <row r="56" ht="15">
      <c r="A56" s="7"/>
    </row>
    <row r="57" ht="15">
      <c r="A57" s="7"/>
    </row>
    <row r="59" ht="15">
      <c r="A59" s="7"/>
    </row>
    <row r="60" ht="15">
      <c r="A60" s="7"/>
    </row>
    <row r="61" ht="15">
      <c r="A61" s="7"/>
    </row>
    <row r="62" ht="15">
      <c r="A62" s="6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80" ht="15">
      <c r="C80" s="7"/>
    </row>
  </sheetData>
  <sheetProtection/>
  <mergeCells count="10">
    <mergeCell ref="C49:F49"/>
    <mergeCell ref="C50:F50"/>
    <mergeCell ref="C51:F51"/>
    <mergeCell ref="C52:F52"/>
    <mergeCell ref="C4:F4"/>
    <mergeCell ref="C44:F44"/>
    <mergeCell ref="C45:F45"/>
    <mergeCell ref="C46:F46"/>
    <mergeCell ref="C47:F47"/>
    <mergeCell ref="C48:F48"/>
  </mergeCells>
  <hyperlinks>
    <hyperlink ref="B6" r:id="rId1" display="www.mesto-chlumec.cz "/>
    <hyperlink ref="B10" r:id="rId2" display="www.krtiny.cz"/>
    <hyperlink ref="B14" r:id="rId3" display="www.nevren.cz"/>
    <hyperlink ref="B7" r:id="rId4" display="www.chotec.cz"/>
    <hyperlink ref="B20" r:id="rId5" display="www.zakolany.cz"/>
    <hyperlink ref="B9" r:id="rId6" display="www.jince.cz"/>
    <hyperlink ref="B15" r:id="rId7" display="www.novosedlice.cz"/>
    <hyperlink ref="B16" r:id="rId8" display="www.orechov-uh.cz "/>
    <hyperlink ref="B17" r:id="rId9" display="www.oupetrovice.cz"/>
    <hyperlink ref="B18" r:id="rId10" display="www.rapotin.cz"/>
    <hyperlink ref="B19" r:id="rId11" display="www.stezery.cz"/>
    <hyperlink ref="B12" r:id="rId12" display="www.mnetes.cz "/>
    <hyperlink ref="B13" r:id="rId13" display="www.modlany.cz"/>
    <hyperlink ref="B8" r:id="rId14" display="www.chuderov.cz"/>
    <hyperlink ref="B11" r:id="rId15" display="www.libina.cz"/>
    <hyperlink ref="B26" r:id="rId16" display="www.mirotice.cz"/>
    <hyperlink ref="B24" r:id="rId17" display="www.duchcov.cz "/>
    <hyperlink ref="B25" r:id="rId18" display="www.fulnek.cz "/>
    <hyperlink ref="B27" r:id="rId19" display="www.pribor.eu "/>
    <hyperlink ref="B28" r:id="rId20" display="www.adamov.cz"/>
    <hyperlink ref="B30" r:id="rId21" display="www.oujesenice.cz"/>
    <hyperlink ref="B29" r:id="rId22" display="www.ceska-kamenice.cz"/>
    <hyperlink ref="B37" r:id="rId23" display="www.mesto-most.cz"/>
    <hyperlink ref="B36" r:id="rId24" display="www.kravare.cz"/>
    <hyperlink ref="B34" r:id="rId25" display="www.bilovec.cz "/>
    <hyperlink ref="B38" r:id="rId26" display="www.mesto-nymburk.cz"/>
    <hyperlink ref="B41" r:id="rId27" display="www.vimperk.cz"/>
    <hyperlink ref="B39" r:id="rId28" display="www.mestokaplice.cz"/>
    <hyperlink ref="B40" r:id="rId29" display="www.trutnov.cz "/>
    <hyperlink ref="B35" r:id="rId30" display="www.brno-bohunice.cz "/>
    <hyperlink ref="B45" r:id="rId31" display="www.youtube.com/watch?v=IFtkggyYlkI&amp;feature=c4-overview&amp;list=UUI01_zfeUtUOmsWWMR5blrg"/>
    <hyperlink ref="B48" r:id="rId32" display="tv.mesto-most.cz/den-magistra-kelleyho/g-5343/id_obrazky=9606&amp;typ_sady=2"/>
    <hyperlink ref="B50" r:id="rId33" display="www.youtube.com/watch?v=T6Cq1QbYZqE"/>
    <hyperlink ref="B47" r:id="rId34" display="www.modlany.cz/vismo/dokumenty2.asp?id=2262&amp;n=teplakova-zabava-zabrany-jsou-otrava&amp;p1=1849"/>
    <hyperlink ref="B46" r:id="rId35" display="www.chuderov.cz/chuderov-2-v-jednom-a-spadove-obce/d-1883"/>
    <hyperlink ref="B49" r:id="rId36" display="www.obec-cizkov.cz/cs/zahradka/historie/jak-se-v-zahradce-hraly-karty/R92-A1161/"/>
    <hyperlink ref="B51" r:id="rId37" display="http://vimeo.com/43765803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K80"/>
  <sheetViews>
    <sheetView zoomScale="75" zoomScaleNormal="75" zoomScalePageLayoutView="0" workbookViewId="0" topLeftCell="A19">
      <selection activeCell="C52" sqref="C52:F52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6" customWidth="1"/>
  </cols>
  <sheetData>
    <row r="1" spans="1:2" ht="15">
      <c r="A1" s="37" t="s">
        <v>11</v>
      </c>
      <c r="B1" t="s">
        <v>21</v>
      </c>
    </row>
    <row r="2" ht="15">
      <c r="B2" s="39"/>
    </row>
    <row r="3" spans="8:115" ht="15.75" thickBot="1"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</row>
    <row r="4" spans="1:115" s="13" customFormat="1" ht="15.75" thickBot="1">
      <c r="A4"/>
      <c r="B4" s="39"/>
      <c r="C4" s="147" t="s">
        <v>8</v>
      </c>
      <c r="D4" s="148"/>
      <c r="E4" s="148"/>
      <c r="F4" s="14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15" ht="15.75" thickBot="1">
      <c r="A5" s="28" t="str">
        <f>Celkem!A5</f>
        <v>Obce</v>
      </c>
      <c r="B5" s="72" t="str">
        <f>Celkem!B5</f>
        <v>Webová adresa</v>
      </c>
      <c r="C5" s="72" t="str">
        <f>Celkem!C4</f>
        <v>Informace o VS, elektronické služby</v>
      </c>
      <c r="D5" s="72" t="str">
        <f>Celkem!E4</f>
        <v>Technická stránka, přístupnost, nové trendy</v>
      </c>
      <c r="E5" s="72" t="str">
        <f>Celkem!G4</f>
        <v>Grafika a přehlednost</v>
      </c>
      <c r="F5" s="72" t="str">
        <f>Celkem!I4</f>
        <v>Dění v obci, komunikace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</row>
    <row r="6" spans="1:115" ht="15">
      <c r="A6" s="76" t="str">
        <f>Celkem!A6</f>
        <v>Chlumec</v>
      </c>
      <c r="B6" s="97" t="str">
        <f>Celkem!B6</f>
        <v>www.mesto-chlumec.cz </v>
      </c>
      <c r="C6" s="114">
        <v>2</v>
      </c>
      <c r="D6" s="95"/>
      <c r="E6" s="60"/>
      <c r="F6" s="73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</row>
    <row r="7" spans="1:115" ht="15">
      <c r="A7" s="77" t="str">
        <f>Celkem!A7</f>
        <v>Choteč</v>
      </c>
      <c r="B7" s="98" t="str">
        <f>Celkem!B7</f>
        <v>www.chotec.cz</v>
      </c>
      <c r="C7" s="115">
        <v>15</v>
      </c>
      <c r="D7" s="95"/>
      <c r="E7" s="60"/>
      <c r="F7" s="7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</row>
    <row r="8" spans="1:115" ht="15">
      <c r="A8" s="77" t="str">
        <f>Celkem!A8</f>
        <v>Chuderov</v>
      </c>
      <c r="B8" s="98" t="str">
        <f>Celkem!B8</f>
        <v>www.chuderov.cz</v>
      </c>
      <c r="C8" s="115">
        <v>6</v>
      </c>
      <c r="D8" s="95"/>
      <c r="E8" s="60"/>
      <c r="F8" s="74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</row>
    <row r="9" spans="1:115" ht="15">
      <c r="A9" s="77" t="str">
        <f>Celkem!A9</f>
        <v>Jince</v>
      </c>
      <c r="B9" s="98" t="str">
        <f>Celkem!B9</f>
        <v>www.jince.cz</v>
      </c>
      <c r="C9" s="115">
        <v>7</v>
      </c>
      <c r="D9" s="95"/>
      <c r="E9" s="60"/>
      <c r="F9" s="7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</row>
    <row r="10" spans="1:115" ht="15">
      <c r="A10" s="77" t="str">
        <f>Celkem!A10</f>
        <v>Křtiny</v>
      </c>
      <c r="B10" s="98" t="str">
        <f>Celkem!B10</f>
        <v>www.krtiny.cz</v>
      </c>
      <c r="C10" s="115">
        <v>10</v>
      </c>
      <c r="D10" s="95"/>
      <c r="E10" s="60"/>
      <c r="F10" s="7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ht="15">
      <c r="A11" s="77" t="str">
        <f>Celkem!A11</f>
        <v>Libina</v>
      </c>
      <c r="B11" s="98" t="str">
        <f>Celkem!B11</f>
        <v>www.libina.cz</v>
      </c>
      <c r="C11" s="115">
        <v>9</v>
      </c>
      <c r="D11" s="95"/>
      <c r="E11" s="60"/>
      <c r="F11" s="7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ht="15">
      <c r="A12" s="77" t="str">
        <f>Celkem!A12</f>
        <v>Mnetěš</v>
      </c>
      <c r="B12" s="98" t="str">
        <f>Celkem!B12</f>
        <v>www.mnetes.cz </v>
      </c>
      <c r="C12" s="115">
        <v>11</v>
      </c>
      <c r="D12" s="95"/>
      <c r="E12" s="60"/>
      <c r="F12" s="7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1:115" ht="15">
      <c r="A13" s="77" t="str">
        <f>Celkem!A13</f>
        <v>Modlany</v>
      </c>
      <c r="B13" s="99" t="str">
        <f>Celkem!B13</f>
        <v>www.modlany.cz</v>
      </c>
      <c r="C13" s="115">
        <v>5</v>
      </c>
      <c r="D13" s="95"/>
      <c r="E13" s="60"/>
      <c r="F13" s="74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</row>
    <row r="14" spans="1:115" ht="15">
      <c r="A14" s="77" t="str">
        <f>Celkem!A14</f>
        <v>Nevřeň</v>
      </c>
      <c r="B14" s="98" t="str">
        <f>Celkem!B14</f>
        <v>www.nevren.cz</v>
      </c>
      <c r="C14" s="115">
        <v>14</v>
      </c>
      <c r="D14" s="95"/>
      <c r="E14" s="60"/>
      <c r="F14" s="7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1:115" ht="15">
      <c r="A15" s="77" t="str">
        <f>Celkem!A15</f>
        <v>Novosedlice</v>
      </c>
      <c r="B15" s="98" t="str">
        <f>Celkem!B15</f>
        <v>www.novosedlice.cz</v>
      </c>
      <c r="C15" s="115">
        <v>8</v>
      </c>
      <c r="D15" s="95"/>
      <c r="E15" s="60"/>
      <c r="F15" s="74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</row>
    <row r="16" spans="1:115" ht="15">
      <c r="A16" s="77" t="str">
        <f>Celkem!A16</f>
        <v>Ořechov</v>
      </c>
      <c r="B16" s="98" t="str">
        <f>Celkem!B16</f>
        <v>www.orechov-uh.cz </v>
      </c>
      <c r="C16" s="115">
        <v>12</v>
      </c>
      <c r="D16" s="95"/>
      <c r="E16" s="60"/>
      <c r="F16" s="74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</row>
    <row r="17" spans="1:6" s="16" customFormat="1" ht="15">
      <c r="A17" s="77" t="str">
        <f>Celkem!A17</f>
        <v>Petrovice</v>
      </c>
      <c r="B17" s="98" t="str">
        <f>Celkem!B17</f>
        <v>www.oupetrovice.cz</v>
      </c>
      <c r="C17" s="115">
        <v>1</v>
      </c>
      <c r="D17" s="95"/>
      <c r="E17" s="60"/>
      <c r="F17" s="74"/>
    </row>
    <row r="18" spans="1:115" s="9" customFormat="1" ht="15">
      <c r="A18" s="77" t="str">
        <f>Celkem!A18</f>
        <v>Rapotín</v>
      </c>
      <c r="B18" s="98" t="str">
        <f>Celkem!B18</f>
        <v>www.rapotin.cz</v>
      </c>
      <c r="C18" s="115">
        <v>3</v>
      </c>
      <c r="D18" s="95"/>
      <c r="E18" s="60"/>
      <c r="F18" s="7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3" customFormat="1" ht="15">
      <c r="A19" s="77" t="str">
        <f>Celkem!A19</f>
        <v>Stěžery</v>
      </c>
      <c r="B19" s="98" t="str">
        <f>Celkem!B19</f>
        <v>www.stezery.cz</v>
      </c>
      <c r="C19" s="115">
        <v>13</v>
      </c>
      <c r="D19" s="95"/>
      <c r="E19" s="60"/>
      <c r="F19" s="7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ht="15.75" thickBot="1">
      <c r="A20" s="78" t="str">
        <f>Celkem!A20</f>
        <v>Zákolany</v>
      </c>
      <c r="B20" s="100" t="str">
        <f>Celkem!B20</f>
        <v>www.zakolany.cz</v>
      </c>
      <c r="C20" s="116">
        <v>4</v>
      </c>
      <c r="D20" s="96"/>
      <c r="E20" s="15"/>
      <c r="F20" s="7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1:115" ht="15.75" thickBot="1">
      <c r="A21" s="29" t="str">
        <f>Celkem!A21</f>
        <v>Celkový počet hodnocených</v>
      </c>
      <c r="B21" s="30">
        <f>Celkem!B21</f>
        <v>15</v>
      </c>
      <c r="C21" s="30">
        <f>COUNTIF(C6:C20,"&gt;0")</f>
        <v>15</v>
      </c>
      <c r="D21" s="30">
        <f>COUNTIF(D6:D20,"&gt;0")</f>
        <v>0</v>
      </c>
      <c r="E21" s="30">
        <f>COUNTIF(E6:E20,"&gt;0")</f>
        <v>0</v>
      </c>
      <c r="F21" s="30">
        <f>COUNTIF(F6:F20,"&gt;0")</f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15" ht="15.75" thickBot="1">
      <c r="A22" s="32"/>
      <c r="B22" s="79"/>
      <c r="C22" s="45"/>
      <c r="D22" s="79"/>
      <c r="E22" s="79"/>
      <c r="F22" s="7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1:6" s="16" customFormat="1" ht="15.75" thickBot="1">
      <c r="A23" s="28" t="str">
        <f>Celkem!A23</f>
        <v>Obce s pověřeným obecním úřadem</v>
      </c>
      <c r="B23" s="72"/>
      <c r="C23" s="72"/>
      <c r="D23" s="72"/>
      <c r="E23" s="72"/>
      <c r="F23" s="72"/>
    </row>
    <row r="24" spans="1:6" s="16" customFormat="1" ht="15">
      <c r="A24" s="76" t="str">
        <f>Celkem!A24</f>
        <v>Duchcov</v>
      </c>
      <c r="B24" s="97" t="str">
        <f>Celkem!B24</f>
        <v>www.duchcov.cz </v>
      </c>
      <c r="C24" s="114">
        <v>1</v>
      </c>
      <c r="D24" s="101"/>
      <c r="E24" s="80"/>
      <c r="F24" s="90"/>
    </row>
    <row r="25" spans="1:6" s="16" customFormat="1" ht="15">
      <c r="A25" s="77" t="str">
        <f>Celkem!A25</f>
        <v>Fulnek</v>
      </c>
      <c r="B25" s="98" t="str">
        <f>Celkem!B25</f>
        <v>www.fulnek.cz </v>
      </c>
      <c r="C25" s="115">
        <v>3</v>
      </c>
      <c r="D25" s="102"/>
      <c r="E25" s="31"/>
      <c r="F25" s="94"/>
    </row>
    <row r="26" spans="1:6" s="16" customFormat="1" ht="15">
      <c r="A26" s="77" t="str">
        <f>Celkem!A26</f>
        <v>Mirotice</v>
      </c>
      <c r="B26" s="99" t="str">
        <f>Celkem!B26</f>
        <v>www.mirotice.cz</v>
      </c>
      <c r="C26" s="115">
        <v>7</v>
      </c>
      <c r="D26" s="96"/>
      <c r="E26" s="15"/>
      <c r="F26" s="91"/>
    </row>
    <row r="27" spans="1:6" s="19" customFormat="1" ht="15">
      <c r="A27" s="77" t="str">
        <f>Celkem!A27</f>
        <v>Příbor</v>
      </c>
      <c r="B27" s="98" t="str">
        <f>Celkem!B27</f>
        <v>www.pribor.eu </v>
      </c>
      <c r="C27" s="115">
        <v>6</v>
      </c>
      <c r="D27" s="96"/>
      <c r="E27" s="15"/>
      <c r="F27" s="91"/>
    </row>
    <row r="28" spans="1:115" s="13" customFormat="1" ht="15">
      <c r="A28" s="81" t="str">
        <f>Celkem!A28</f>
        <v>tip redakce Adamov</v>
      </c>
      <c r="B28" s="98" t="str">
        <f>Celkem!B28</f>
        <v>www.adamov.cz</v>
      </c>
      <c r="C28" s="115">
        <v>5</v>
      </c>
      <c r="D28" s="96"/>
      <c r="E28" s="15"/>
      <c r="F28" s="9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1:6" s="23" customFormat="1" ht="15">
      <c r="A29" s="81" t="str">
        <f>Celkem!A29</f>
        <v>tip redakce Česká Kamenice</v>
      </c>
      <c r="B29" s="99" t="str">
        <f>Celkem!B29</f>
        <v>www.ceska-kamenice.cz</v>
      </c>
      <c r="C29" s="115">
        <v>4</v>
      </c>
      <c r="D29" s="96"/>
      <c r="E29" s="15"/>
      <c r="F29" s="91"/>
    </row>
    <row r="30" spans="1:115" ht="15.75" thickBot="1">
      <c r="A30" s="82" t="str">
        <f>Celkem!A30</f>
        <v>tip redakce Jesenice</v>
      </c>
      <c r="B30" s="100" t="str">
        <f>Celkem!B30</f>
        <v>www.oujesenice.cz</v>
      </c>
      <c r="C30" s="116">
        <v>2</v>
      </c>
      <c r="D30" s="96"/>
      <c r="E30" s="15"/>
      <c r="F30" s="7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</row>
    <row r="31" spans="1:115" ht="15.75" thickBot="1">
      <c r="A31" s="29" t="str">
        <f>Celkem!A31</f>
        <v>Celkový počet</v>
      </c>
      <c r="B31" s="30">
        <f>Celkem!B31</f>
        <v>7</v>
      </c>
      <c r="C31" s="30">
        <f>COUNTIF(C24:C30,"&gt;0")</f>
        <v>7</v>
      </c>
      <c r="D31" s="30">
        <f>COUNTIF(D24:D30,"&gt;0")</f>
        <v>0</v>
      </c>
      <c r="E31" s="30">
        <f>COUNTIF(E24:E30,"&gt;0")</f>
        <v>0</v>
      </c>
      <c r="F31" s="30">
        <f>COUNTIF(F24:F30,"&gt;0")</f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</row>
    <row r="32" spans="1:115" ht="15.75" thickBot="1">
      <c r="A32" s="35"/>
      <c r="B32" s="92"/>
      <c r="C32" s="45"/>
      <c r="D32" s="79"/>
      <c r="E32" s="79"/>
      <c r="F32" s="7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6" ht="15.75" thickBot="1">
      <c r="A33" s="28" t="str">
        <f>Celkem!A33</f>
        <v>Obce s rozšířenou působností</v>
      </c>
      <c r="B33" s="89"/>
      <c r="C33" s="72"/>
      <c r="D33" s="72"/>
      <c r="E33" s="72"/>
      <c r="F33" s="72"/>
    </row>
    <row r="34" spans="1:6" s="16" customFormat="1" ht="15">
      <c r="A34" s="76" t="str">
        <f>Celkem!A34</f>
        <v>Bílovec</v>
      </c>
      <c r="B34" s="103" t="str">
        <f>Celkem!B34</f>
        <v>www.bilovec.cz </v>
      </c>
      <c r="C34" s="114">
        <v>7</v>
      </c>
      <c r="D34" s="101"/>
      <c r="E34" s="80"/>
      <c r="F34" s="93"/>
    </row>
    <row r="35" spans="1:6" s="16" customFormat="1" ht="15">
      <c r="A35" s="77" t="str">
        <f>Celkem!A35</f>
        <v>Brno-Bohunice </v>
      </c>
      <c r="B35" s="98" t="str">
        <f>Celkem!B35</f>
        <v>www.brno-bohunice.cz </v>
      </c>
      <c r="C35" s="115">
        <v>8</v>
      </c>
      <c r="D35" s="96"/>
      <c r="E35" s="15"/>
      <c r="F35" s="91"/>
    </row>
    <row r="36" spans="1:6" ht="15">
      <c r="A36" s="77" t="str">
        <f>Celkem!A36</f>
        <v>Kravaře</v>
      </c>
      <c r="B36" s="98" t="str">
        <f>Celkem!B36</f>
        <v>www.kravare.cz</v>
      </c>
      <c r="C36" s="115">
        <v>4</v>
      </c>
      <c r="D36" s="96"/>
      <c r="E36" s="15"/>
      <c r="F36" s="91"/>
    </row>
    <row r="37" spans="1:7" s="3" customFormat="1" ht="15">
      <c r="A37" s="77" t="str">
        <f>Celkem!A37</f>
        <v>Most</v>
      </c>
      <c r="B37" s="98" t="str">
        <f>Celkem!B37</f>
        <v>www.mesto-most.cz</v>
      </c>
      <c r="C37" s="115">
        <v>1</v>
      </c>
      <c r="D37" s="96"/>
      <c r="E37" s="15"/>
      <c r="F37" s="91"/>
      <c r="G37" s="16"/>
    </row>
    <row r="38" spans="1:7" s="3" customFormat="1" ht="15">
      <c r="A38" s="77" t="str">
        <f>Celkem!A38</f>
        <v>Nymburk</v>
      </c>
      <c r="B38" s="98" t="str">
        <f>Celkem!B38</f>
        <v>www.mesto-nymburk.cz</v>
      </c>
      <c r="C38" s="115">
        <v>2</v>
      </c>
      <c r="D38" s="96"/>
      <c r="E38" s="15"/>
      <c r="F38" s="91"/>
      <c r="G38" s="16"/>
    </row>
    <row r="39" spans="1:7" s="3" customFormat="1" ht="15">
      <c r="A39" s="83" t="str">
        <f>Celkem!A39</f>
        <v>tip redakce Kaplice</v>
      </c>
      <c r="B39" s="104" t="str">
        <f>Celkem!B39</f>
        <v>www.mestokaplice.cz</v>
      </c>
      <c r="C39" s="117">
        <v>6</v>
      </c>
      <c r="D39" s="96"/>
      <c r="E39" s="15"/>
      <c r="F39" s="91"/>
      <c r="G39" s="16"/>
    </row>
    <row r="40" spans="1:7" s="3" customFormat="1" ht="15">
      <c r="A40" s="81" t="str">
        <f>Celkem!A40</f>
        <v>tip redakce Trutnov</v>
      </c>
      <c r="B40" s="98" t="str">
        <f>Celkem!B40</f>
        <v>www.trutnov.cz </v>
      </c>
      <c r="C40" s="118">
        <v>3</v>
      </c>
      <c r="D40" s="96"/>
      <c r="E40" s="15"/>
      <c r="F40" s="91"/>
      <c r="G40" s="16"/>
    </row>
    <row r="41" spans="1:7" s="3" customFormat="1" ht="15.75" thickBot="1">
      <c r="A41" s="82" t="str">
        <f>Celkem!A41</f>
        <v>tip redakce Vimperk</v>
      </c>
      <c r="B41" s="100" t="str">
        <f>Celkem!B41</f>
        <v>www.vimperk.cz</v>
      </c>
      <c r="C41" s="119">
        <v>5</v>
      </c>
      <c r="D41" s="96"/>
      <c r="E41" s="15"/>
      <c r="F41" s="75"/>
      <c r="G41" s="16"/>
    </row>
    <row r="42" spans="1:7" s="3" customFormat="1" ht="15.75" thickBot="1">
      <c r="A42" s="29" t="str">
        <f>Celkem!A42</f>
        <v>Celkový počet</v>
      </c>
      <c r="B42" s="30">
        <f>Celkem!B42</f>
        <v>8</v>
      </c>
      <c r="C42" s="55">
        <f>COUNTIF(C34:C41,"&gt;0")</f>
        <v>8</v>
      </c>
      <c r="D42" s="30">
        <f>COUNTIF(D34:D41,"&gt;0")</f>
        <v>0</v>
      </c>
      <c r="E42" s="30">
        <f>COUNTIF(E34:E41,"&gt;0")</f>
        <v>0</v>
      </c>
      <c r="F42" s="30">
        <f>COUNTIF(F34:F41,"&gt;0")</f>
        <v>0</v>
      </c>
      <c r="G42" s="16"/>
    </row>
    <row r="43" spans="1:6" ht="15.75" thickBot="1">
      <c r="A43" s="17"/>
      <c r="B43" s="18"/>
      <c r="C43" s="8"/>
      <c r="D43" s="8"/>
      <c r="E43" s="8"/>
      <c r="F43" s="9"/>
    </row>
    <row r="44" spans="1:6" ht="15.75" thickBot="1">
      <c r="A44" s="88" t="str">
        <f>Celkem!A45</f>
        <v>Videa</v>
      </c>
      <c r="B44" s="89"/>
      <c r="C44" s="150" t="str">
        <f>Celkem!C44</f>
        <v>Originalita</v>
      </c>
      <c r="D44" s="155"/>
      <c r="E44" s="155"/>
      <c r="F44" s="152"/>
    </row>
    <row r="45" spans="1:6" ht="51.75">
      <c r="A45" s="84" t="str">
        <f>Celkem!A46</f>
        <v>Bílovec</v>
      </c>
      <c r="B45" s="105" t="str">
        <f>Celkem!B46</f>
        <v>www.youtube.com/watch?v=IFtkggyYlkI&amp;feature=c4-overview&amp;list=UUI01_zfeUtUOmsWWMR5blrg</v>
      </c>
      <c r="C45" s="170">
        <v>3</v>
      </c>
      <c r="D45" s="171"/>
      <c r="E45" s="171"/>
      <c r="F45" s="172"/>
    </row>
    <row r="46" spans="1:6" ht="39">
      <c r="A46" s="85" t="str">
        <f>Celkem!A47</f>
        <v>Chuderov</v>
      </c>
      <c r="B46" s="106" t="str">
        <f>Celkem!B47</f>
        <v>www.chuderov.cz/chuderov-2-v-jednom-a-spadove-obce/d-1883</v>
      </c>
      <c r="C46" s="173">
        <v>1</v>
      </c>
      <c r="D46" s="174"/>
      <c r="E46" s="174"/>
      <c r="F46" s="175"/>
    </row>
    <row r="47" spans="1:6" ht="51.75">
      <c r="A47" s="85" t="str">
        <f>Celkem!A48</f>
        <v>Modlany</v>
      </c>
      <c r="B47" s="106" t="str">
        <f>Celkem!B48</f>
        <v>www.modlany.cz/vismo/dokumenty2.asp?id=2262&amp;n=teplakova-zabava-zabrany-jsou-otrava&amp;p1=1849</v>
      </c>
      <c r="C47" s="173">
        <v>6</v>
      </c>
      <c r="D47" s="174"/>
      <c r="E47" s="174"/>
      <c r="F47" s="175"/>
    </row>
    <row r="48" spans="1:6" ht="51.75">
      <c r="A48" s="85" t="str">
        <f>Celkem!A49</f>
        <v>Most</v>
      </c>
      <c r="B48" s="106" t="str">
        <f>Celkem!B49</f>
        <v>tv.mesto-most.cz/den-magistra-kelleyho/g-5343/id_obrazky=9606&amp;typ_sady=2</v>
      </c>
      <c r="C48" s="173">
        <v>2</v>
      </c>
      <c r="D48" s="174"/>
      <c r="E48" s="174"/>
      <c r="F48" s="175"/>
    </row>
    <row r="49" spans="1:6" ht="51.75">
      <c r="A49" s="86" t="str">
        <f>Celkem!A50</f>
        <v>tip redakce Čížkov</v>
      </c>
      <c r="B49" s="106" t="str">
        <f>Celkem!B50</f>
        <v>www.obec-cizkov.cz/cs/zahradka/historie/jak-se-v-zahradce-hraly-karty/R92-A1161/</v>
      </c>
      <c r="C49" s="173">
        <v>5</v>
      </c>
      <c r="D49" s="174"/>
      <c r="E49" s="174"/>
      <c r="F49" s="175"/>
    </row>
    <row r="50" spans="1:6" ht="26.25">
      <c r="A50" s="86" t="str">
        <f>Celkem!A51</f>
        <v>tip redakce Knínice u Boskovic</v>
      </c>
      <c r="B50" s="106" t="str">
        <f>Celkem!B51</f>
        <v>www.youtube.com/watch?v=T6Cq1QbYZqE</v>
      </c>
      <c r="C50" s="173">
        <v>7</v>
      </c>
      <c r="D50" s="174"/>
      <c r="E50" s="174"/>
      <c r="F50" s="175"/>
    </row>
    <row r="51" spans="1:6" ht="15.75" thickBot="1">
      <c r="A51" s="87" t="str">
        <f>Celkem!A52</f>
        <v>tip redakce Šitbořice</v>
      </c>
      <c r="B51" s="107" t="str">
        <f>Celkem!B52</f>
        <v>http://vimeo.com/43765803</v>
      </c>
      <c r="C51" s="176">
        <v>4</v>
      </c>
      <c r="D51" s="177"/>
      <c r="E51" s="177"/>
      <c r="F51" s="178"/>
    </row>
    <row r="52" spans="1:6" ht="15.75" thickBot="1">
      <c r="A52" s="29" t="str">
        <f>Celkem!A53</f>
        <v>Celkový počet</v>
      </c>
      <c r="B52" s="30">
        <f>Celkem!B53</f>
        <v>7</v>
      </c>
      <c r="C52" s="179">
        <f>COUNTIF(C45:C51,"&gt;0")</f>
        <v>7</v>
      </c>
      <c r="D52" s="154"/>
      <c r="E52" s="154"/>
      <c r="F52" s="151"/>
    </row>
    <row r="53" ht="15">
      <c r="A53" s="9"/>
    </row>
    <row r="54" spans="1:3" ht="15">
      <c r="A54" s="6"/>
      <c r="B54" s="2"/>
      <c r="C54" s="2"/>
    </row>
    <row r="55" ht="15">
      <c r="A55" s="7"/>
    </row>
    <row r="56" ht="15">
      <c r="A56" s="7"/>
    </row>
    <row r="57" ht="15">
      <c r="A57" s="7"/>
    </row>
    <row r="59" ht="15">
      <c r="A59" s="7"/>
    </row>
    <row r="60" ht="15">
      <c r="A60" s="7"/>
    </row>
    <row r="61" ht="15">
      <c r="A61" s="7"/>
    </row>
    <row r="62" ht="15">
      <c r="A62" s="6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80" ht="15">
      <c r="C80" s="7"/>
    </row>
  </sheetData>
  <sheetProtection/>
  <mergeCells count="10">
    <mergeCell ref="C49:F49"/>
    <mergeCell ref="C50:F50"/>
    <mergeCell ref="C51:F51"/>
    <mergeCell ref="C52:F52"/>
    <mergeCell ref="C4:F4"/>
    <mergeCell ref="C44:F44"/>
    <mergeCell ref="C45:F45"/>
    <mergeCell ref="C46:F46"/>
    <mergeCell ref="C47:F47"/>
    <mergeCell ref="C48:F48"/>
  </mergeCells>
  <hyperlinks>
    <hyperlink ref="B6" r:id="rId1" display="www.mesto-chlumec.cz "/>
    <hyperlink ref="B10" r:id="rId2" display="www.krtiny.cz"/>
    <hyperlink ref="B14" r:id="rId3" display="www.nevren.cz"/>
    <hyperlink ref="B7" r:id="rId4" display="www.chotec.cz"/>
    <hyperlink ref="B20" r:id="rId5" display="www.zakolany.cz"/>
    <hyperlink ref="B9" r:id="rId6" display="www.jince.cz"/>
    <hyperlink ref="B15" r:id="rId7" display="www.novosedlice.cz"/>
    <hyperlink ref="B16" r:id="rId8" display="www.orechov-uh.cz "/>
    <hyperlink ref="B17" r:id="rId9" display="www.oupetrovice.cz"/>
    <hyperlink ref="B18" r:id="rId10" display="www.rapotin.cz"/>
    <hyperlink ref="B19" r:id="rId11" display="www.stezery.cz"/>
    <hyperlink ref="B12" r:id="rId12" display="www.mnetes.cz "/>
    <hyperlink ref="B13" r:id="rId13" display="www.modlany.cz"/>
    <hyperlink ref="B8" r:id="rId14" display="www.chuderov.cz"/>
    <hyperlink ref="B11" r:id="rId15" display="www.libina.cz"/>
    <hyperlink ref="B26" r:id="rId16" display="www.mirotice.cz"/>
    <hyperlink ref="B24" r:id="rId17" display="www.duchcov.cz "/>
    <hyperlink ref="B25" r:id="rId18" display="www.fulnek.cz "/>
    <hyperlink ref="B27" r:id="rId19" display="www.pribor.eu "/>
    <hyperlink ref="B28" r:id="rId20" display="www.adamov.cz"/>
    <hyperlink ref="B30" r:id="rId21" display="www.oujesenice.cz"/>
    <hyperlink ref="B29" r:id="rId22" display="www.ceska-kamenice.cz"/>
    <hyperlink ref="B37" r:id="rId23" display="www.mesto-most.cz"/>
    <hyperlink ref="B36" r:id="rId24" display="www.kravare.cz"/>
    <hyperlink ref="B34" r:id="rId25" display="www.bilovec.cz "/>
    <hyperlink ref="B38" r:id="rId26" display="www.mesto-nymburk.cz"/>
    <hyperlink ref="B41" r:id="rId27" display="www.vimperk.cz"/>
    <hyperlink ref="B39" r:id="rId28" display="www.mestokaplice.cz"/>
    <hyperlink ref="B40" r:id="rId29" display="www.trutnov.cz "/>
    <hyperlink ref="B35" r:id="rId30" display="www.brno-bohunice.cz "/>
    <hyperlink ref="B45" r:id="rId31" display="www.youtube.com/watch?v=IFtkggyYlkI&amp;feature=c4-overview&amp;list=UUI01_zfeUtUOmsWWMR5blrg"/>
    <hyperlink ref="B48" r:id="rId32" display="tv.mesto-most.cz/den-magistra-kelleyho/g-5343/id_obrazky=9606&amp;typ_sady=2"/>
    <hyperlink ref="B50" r:id="rId33" display="www.youtube.com/watch?v=T6Cq1QbYZqE"/>
    <hyperlink ref="B47" r:id="rId34" display="www.modlany.cz/vismo/dokumenty2.asp?id=2262&amp;n=teplakova-zabava-zabrany-jsou-otrava&amp;p1=1849"/>
    <hyperlink ref="B46" r:id="rId35" display="www.chuderov.cz/chuderov-2-v-jednom-a-spadove-obce/d-1883"/>
    <hyperlink ref="B49" r:id="rId36" display="www.obec-cizkov.cz/cs/zahradka/historie/jak-se-v-zahradce-hraly-karty/R92-A1161/"/>
    <hyperlink ref="B51" r:id="rId37" display="http://vimeo.com/43765803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K80"/>
  <sheetViews>
    <sheetView zoomScale="75" zoomScaleNormal="75" zoomScalePageLayoutView="0" workbookViewId="0" topLeftCell="A22">
      <selection activeCell="C52" sqref="C52:F52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6" customWidth="1"/>
  </cols>
  <sheetData>
    <row r="1" spans="1:2" ht="15">
      <c r="A1" s="37" t="s">
        <v>11</v>
      </c>
      <c r="B1" t="s">
        <v>19</v>
      </c>
    </row>
    <row r="2" ht="15">
      <c r="B2" s="39"/>
    </row>
    <row r="3" spans="8:115" ht="15.75" thickBot="1"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</row>
    <row r="4" spans="1:115" s="13" customFormat="1" ht="15.75" thickBot="1">
      <c r="A4"/>
      <c r="B4" s="39"/>
      <c r="C4" s="147" t="s">
        <v>8</v>
      </c>
      <c r="D4" s="148"/>
      <c r="E4" s="148"/>
      <c r="F4" s="14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15" ht="15.75" thickBot="1">
      <c r="A5" s="28" t="str">
        <f>Celkem!A5</f>
        <v>Obce</v>
      </c>
      <c r="B5" s="72" t="str">
        <f>Celkem!B5</f>
        <v>Webová adresa</v>
      </c>
      <c r="C5" s="72" t="str">
        <f>Celkem!C4</f>
        <v>Informace o VS, elektronické služby</v>
      </c>
      <c r="D5" s="72" t="str">
        <f>Celkem!E4</f>
        <v>Technická stránka, přístupnost, nové trendy</v>
      </c>
      <c r="E5" s="72" t="str">
        <f>Celkem!G4</f>
        <v>Grafika a přehlednost</v>
      </c>
      <c r="F5" s="72" t="str">
        <f>Celkem!I4</f>
        <v>Dění v obci, komunikace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</row>
    <row r="6" spans="1:115" ht="15">
      <c r="A6" s="76" t="str">
        <f>Celkem!A6</f>
        <v>Chlumec</v>
      </c>
      <c r="B6" s="97" t="str">
        <f>Celkem!B6</f>
        <v>www.mesto-chlumec.cz </v>
      </c>
      <c r="C6" s="95">
        <v>6</v>
      </c>
      <c r="D6" s="60"/>
      <c r="E6" s="60"/>
      <c r="F6" s="73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</row>
    <row r="7" spans="1:115" ht="15">
      <c r="A7" s="77" t="str">
        <f>Celkem!A7</f>
        <v>Choteč</v>
      </c>
      <c r="B7" s="98" t="str">
        <f>Celkem!B7</f>
        <v>www.chotec.cz</v>
      </c>
      <c r="C7" s="95">
        <v>10</v>
      </c>
      <c r="D7" s="60"/>
      <c r="E7" s="60"/>
      <c r="F7" s="7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</row>
    <row r="8" spans="1:115" ht="15">
      <c r="A8" s="77" t="str">
        <f>Celkem!A8</f>
        <v>Chuderov</v>
      </c>
      <c r="B8" s="98" t="str">
        <f>Celkem!B8</f>
        <v>www.chuderov.cz</v>
      </c>
      <c r="C8" s="95">
        <v>4</v>
      </c>
      <c r="D8" s="60"/>
      <c r="E8" s="60"/>
      <c r="F8" s="74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</row>
    <row r="9" spans="1:115" ht="15">
      <c r="A9" s="77" t="str">
        <f>Celkem!A9</f>
        <v>Jince</v>
      </c>
      <c r="B9" s="98" t="str">
        <f>Celkem!B9</f>
        <v>www.jince.cz</v>
      </c>
      <c r="C9" s="95">
        <v>8</v>
      </c>
      <c r="D9" s="60"/>
      <c r="E9" s="60"/>
      <c r="F9" s="7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</row>
    <row r="10" spans="1:115" ht="15">
      <c r="A10" s="77" t="str">
        <f>Celkem!A10</f>
        <v>Křtiny</v>
      </c>
      <c r="B10" s="98" t="str">
        <f>Celkem!B10</f>
        <v>www.krtiny.cz</v>
      </c>
      <c r="C10" s="95">
        <v>7</v>
      </c>
      <c r="D10" s="60"/>
      <c r="E10" s="60"/>
      <c r="F10" s="7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ht="15">
      <c r="A11" s="77" t="str">
        <f>Celkem!A11</f>
        <v>Libina</v>
      </c>
      <c r="B11" s="98" t="str">
        <f>Celkem!B11</f>
        <v>www.libina.cz</v>
      </c>
      <c r="C11" s="95">
        <v>12</v>
      </c>
      <c r="D11" s="60"/>
      <c r="E11" s="60"/>
      <c r="F11" s="7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ht="15">
      <c r="A12" s="77" t="str">
        <f>Celkem!A12</f>
        <v>Mnetěš</v>
      </c>
      <c r="B12" s="98" t="str">
        <f>Celkem!B12</f>
        <v>www.mnetes.cz </v>
      </c>
      <c r="C12" s="95">
        <v>5</v>
      </c>
      <c r="D12" s="60"/>
      <c r="E12" s="60"/>
      <c r="F12" s="7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1:115" ht="15">
      <c r="A13" s="77" t="str">
        <f>Celkem!A13</f>
        <v>Modlany</v>
      </c>
      <c r="B13" s="99" t="str">
        <f>Celkem!B13</f>
        <v>www.modlany.cz</v>
      </c>
      <c r="C13" s="95">
        <v>9</v>
      </c>
      <c r="D13" s="60"/>
      <c r="E13" s="60"/>
      <c r="F13" s="74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</row>
    <row r="14" spans="1:115" ht="15">
      <c r="A14" s="77" t="str">
        <f>Celkem!A14</f>
        <v>Nevřeň</v>
      </c>
      <c r="B14" s="98" t="str">
        <f>Celkem!B14</f>
        <v>www.nevren.cz</v>
      </c>
      <c r="C14" s="95">
        <v>2</v>
      </c>
      <c r="D14" s="60"/>
      <c r="E14" s="60"/>
      <c r="F14" s="7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1:115" ht="15">
      <c r="A15" s="77" t="str">
        <f>Celkem!A15</f>
        <v>Novosedlice</v>
      </c>
      <c r="B15" s="98" t="str">
        <f>Celkem!B15</f>
        <v>www.novosedlice.cz</v>
      </c>
      <c r="C15" s="95">
        <v>14</v>
      </c>
      <c r="D15" s="60"/>
      <c r="E15" s="60"/>
      <c r="F15" s="74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</row>
    <row r="16" spans="1:115" ht="15">
      <c r="A16" s="77" t="str">
        <f>Celkem!A16</f>
        <v>Ořechov</v>
      </c>
      <c r="B16" s="98" t="str">
        <f>Celkem!B16</f>
        <v>www.orechov-uh.cz </v>
      </c>
      <c r="C16" s="95">
        <v>11</v>
      </c>
      <c r="D16" s="60"/>
      <c r="E16" s="60"/>
      <c r="F16" s="74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</row>
    <row r="17" spans="1:6" s="16" customFormat="1" ht="15">
      <c r="A17" s="77" t="str">
        <f>Celkem!A17</f>
        <v>Petrovice</v>
      </c>
      <c r="B17" s="98" t="str">
        <f>Celkem!B17</f>
        <v>www.oupetrovice.cz</v>
      </c>
      <c r="C17" s="95">
        <v>1</v>
      </c>
      <c r="D17" s="60"/>
      <c r="E17" s="60"/>
      <c r="F17" s="74"/>
    </row>
    <row r="18" spans="1:115" s="9" customFormat="1" ht="15">
      <c r="A18" s="77" t="str">
        <f>Celkem!A18</f>
        <v>Rapotín</v>
      </c>
      <c r="B18" s="98" t="str">
        <f>Celkem!B18</f>
        <v>www.rapotin.cz</v>
      </c>
      <c r="C18" s="95">
        <v>3</v>
      </c>
      <c r="D18" s="60"/>
      <c r="E18" s="60"/>
      <c r="F18" s="7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3" customFormat="1" ht="15">
      <c r="A19" s="77" t="str">
        <f>Celkem!A19</f>
        <v>Stěžery</v>
      </c>
      <c r="B19" s="98" t="str">
        <f>Celkem!B19</f>
        <v>www.stezery.cz</v>
      </c>
      <c r="C19" s="95">
        <v>13</v>
      </c>
      <c r="D19" s="60"/>
      <c r="E19" s="60"/>
      <c r="F19" s="7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ht="15.75" thickBot="1">
      <c r="A20" s="78" t="str">
        <f>Celkem!A20</f>
        <v>Zákolany</v>
      </c>
      <c r="B20" s="100" t="str">
        <f>Celkem!B20</f>
        <v>www.zakolany.cz</v>
      </c>
      <c r="C20" s="96">
        <v>15</v>
      </c>
      <c r="D20" s="15"/>
      <c r="E20" s="15"/>
      <c r="F20" s="7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1:115" ht="15.75" thickBot="1">
      <c r="A21" s="29" t="str">
        <f>Celkem!A21</f>
        <v>Celkový počet hodnocených</v>
      </c>
      <c r="B21" s="30">
        <f>Celkem!B21</f>
        <v>15</v>
      </c>
      <c r="C21" s="30">
        <f>COUNTIF(C6:C20,"&gt;0")</f>
        <v>15</v>
      </c>
      <c r="D21" s="30">
        <f>COUNTIF(D6:D20,"&gt;0")</f>
        <v>0</v>
      </c>
      <c r="E21" s="30">
        <f>COUNTIF(E6:E20,"&gt;0")</f>
        <v>0</v>
      </c>
      <c r="F21" s="30">
        <f>COUNTIF(F6:F20,"&gt;0")</f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15" ht="15.75" thickBot="1">
      <c r="A22" s="32"/>
      <c r="B22" s="79"/>
      <c r="C22" s="45"/>
      <c r="D22" s="79"/>
      <c r="E22" s="79"/>
      <c r="F22" s="7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1:6" s="16" customFormat="1" ht="15.75" thickBot="1">
      <c r="A23" s="28" t="str">
        <f>Celkem!A23</f>
        <v>Obce s pověřeným obecním úřadem</v>
      </c>
      <c r="B23" s="72"/>
      <c r="C23" s="72"/>
      <c r="D23" s="72"/>
      <c r="E23" s="72"/>
      <c r="F23" s="72"/>
    </row>
    <row r="24" spans="1:6" s="16" customFormat="1" ht="15">
      <c r="A24" s="76" t="str">
        <f>Celkem!A24</f>
        <v>Duchcov</v>
      </c>
      <c r="B24" s="97" t="str">
        <f>Celkem!B24</f>
        <v>www.duchcov.cz </v>
      </c>
      <c r="C24" s="101">
        <v>2</v>
      </c>
      <c r="D24" s="80"/>
      <c r="E24" s="80"/>
      <c r="F24" s="90"/>
    </row>
    <row r="25" spans="1:6" s="16" customFormat="1" ht="15">
      <c r="A25" s="77" t="str">
        <f>Celkem!A25</f>
        <v>Fulnek</v>
      </c>
      <c r="B25" s="98" t="str">
        <f>Celkem!B25</f>
        <v>www.fulnek.cz </v>
      </c>
      <c r="C25" s="102">
        <v>1</v>
      </c>
      <c r="D25" s="31"/>
      <c r="E25" s="31"/>
      <c r="F25" s="94"/>
    </row>
    <row r="26" spans="1:6" s="16" customFormat="1" ht="15">
      <c r="A26" s="77" t="str">
        <f>Celkem!A26</f>
        <v>Mirotice</v>
      </c>
      <c r="B26" s="99" t="str">
        <f>Celkem!B26</f>
        <v>www.mirotice.cz</v>
      </c>
      <c r="C26" s="96">
        <v>7</v>
      </c>
      <c r="D26" s="15"/>
      <c r="E26" s="15"/>
      <c r="F26" s="91"/>
    </row>
    <row r="27" spans="1:6" s="19" customFormat="1" ht="15">
      <c r="A27" s="77" t="str">
        <f>Celkem!A27</f>
        <v>Příbor</v>
      </c>
      <c r="B27" s="98" t="str">
        <f>Celkem!B27</f>
        <v>www.pribor.eu </v>
      </c>
      <c r="C27" s="96">
        <v>5</v>
      </c>
      <c r="D27" s="15"/>
      <c r="E27" s="15"/>
      <c r="F27" s="91"/>
    </row>
    <row r="28" spans="1:115" s="13" customFormat="1" ht="15">
      <c r="A28" s="81" t="str">
        <f>Celkem!A28</f>
        <v>tip redakce Adamov</v>
      </c>
      <c r="B28" s="98" t="str">
        <f>Celkem!B28</f>
        <v>www.adamov.cz</v>
      </c>
      <c r="C28" s="96">
        <v>3</v>
      </c>
      <c r="D28" s="15"/>
      <c r="E28" s="15"/>
      <c r="F28" s="9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1:6" s="23" customFormat="1" ht="15">
      <c r="A29" s="81" t="str">
        <f>Celkem!A29</f>
        <v>tip redakce Česká Kamenice</v>
      </c>
      <c r="B29" s="99" t="str">
        <f>Celkem!B29</f>
        <v>www.ceska-kamenice.cz</v>
      </c>
      <c r="C29" s="96">
        <v>4</v>
      </c>
      <c r="D29" s="15"/>
      <c r="E29" s="15"/>
      <c r="F29" s="91"/>
    </row>
    <row r="30" spans="1:115" ht="15.75" thickBot="1">
      <c r="A30" s="82" t="str">
        <f>Celkem!A30</f>
        <v>tip redakce Jesenice</v>
      </c>
      <c r="B30" s="100" t="str">
        <f>Celkem!B30</f>
        <v>www.oujesenice.cz</v>
      </c>
      <c r="C30" s="96">
        <v>6</v>
      </c>
      <c r="D30" s="15"/>
      <c r="E30" s="15"/>
      <c r="F30" s="7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</row>
    <row r="31" spans="1:115" ht="15.75" thickBot="1">
      <c r="A31" s="29" t="str">
        <f>Celkem!A31</f>
        <v>Celkový počet</v>
      </c>
      <c r="B31" s="30">
        <f>Celkem!B31</f>
        <v>7</v>
      </c>
      <c r="C31" s="30">
        <f>COUNTIF(C24:C30,"&gt;0")</f>
        <v>7</v>
      </c>
      <c r="D31" s="30">
        <f>COUNTIF(D24:D30,"&gt;0")</f>
        <v>0</v>
      </c>
      <c r="E31" s="30">
        <f>COUNTIF(E24:E30,"&gt;0")</f>
        <v>0</v>
      </c>
      <c r="F31" s="30">
        <f>COUNTIF(F24:F30,"&gt;0")</f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</row>
    <row r="32" spans="1:115" ht="15.75" thickBot="1">
      <c r="A32" s="35"/>
      <c r="B32" s="92"/>
      <c r="C32" s="45"/>
      <c r="D32" s="79"/>
      <c r="E32" s="79"/>
      <c r="F32" s="7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6" ht="15.75" thickBot="1">
      <c r="A33" s="28" t="str">
        <f>Celkem!A33</f>
        <v>Obce s rozšířenou působností</v>
      </c>
      <c r="B33" s="89"/>
      <c r="C33" s="72"/>
      <c r="D33" s="72"/>
      <c r="E33" s="72"/>
      <c r="F33" s="72"/>
    </row>
    <row r="34" spans="1:6" s="16" customFormat="1" ht="15">
      <c r="A34" s="76" t="str">
        <f>Celkem!A34</f>
        <v>Bílovec</v>
      </c>
      <c r="B34" s="103" t="str">
        <f>Celkem!B34</f>
        <v>www.bilovec.cz </v>
      </c>
      <c r="C34" s="101">
        <v>5</v>
      </c>
      <c r="D34" s="80"/>
      <c r="E34" s="80"/>
      <c r="F34" s="93"/>
    </row>
    <row r="35" spans="1:6" s="16" customFormat="1" ht="15">
      <c r="A35" s="77" t="str">
        <f>Celkem!A35</f>
        <v>Brno-Bohunice </v>
      </c>
      <c r="B35" s="98" t="str">
        <f>Celkem!B35</f>
        <v>www.brno-bohunice.cz </v>
      </c>
      <c r="C35" s="96">
        <v>4</v>
      </c>
      <c r="D35" s="15"/>
      <c r="E35" s="15"/>
      <c r="F35" s="91"/>
    </row>
    <row r="36" spans="1:6" ht="15">
      <c r="A36" s="77" t="str">
        <f>Celkem!A36</f>
        <v>Kravaře</v>
      </c>
      <c r="B36" s="98" t="str">
        <f>Celkem!B36</f>
        <v>www.kravare.cz</v>
      </c>
      <c r="C36" s="96">
        <v>3</v>
      </c>
      <c r="D36" s="15"/>
      <c r="E36" s="15"/>
      <c r="F36" s="91"/>
    </row>
    <row r="37" spans="1:7" s="3" customFormat="1" ht="15">
      <c r="A37" s="77" t="str">
        <f>Celkem!A37</f>
        <v>Most</v>
      </c>
      <c r="B37" s="98" t="str">
        <f>Celkem!B37</f>
        <v>www.mesto-most.cz</v>
      </c>
      <c r="C37" s="96">
        <v>2</v>
      </c>
      <c r="D37" s="15"/>
      <c r="E37" s="15"/>
      <c r="F37" s="91"/>
      <c r="G37" s="16"/>
    </row>
    <row r="38" spans="1:7" s="3" customFormat="1" ht="15">
      <c r="A38" s="77" t="str">
        <f>Celkem!A38</f>
        <v>Nymburk</v>
      </c>
      <c r="B38" s="98" t="str">
        <f>Celkem!B38</f>
        <v>www.mesto-nymburk.cz</v>
      </c>
      <c r="C38" s="96">
        <v>8</v>
      </c>
      <c r="D38" s="15"/>
      <c r="E38" s="15"/>
      <c r="F38" s="91"/>
      <c r="G38" s="16"/>
    </row>
    <row r="39" spans="1:7" s="3" customFormat="1" ht="15">
      <c r="A39" s="83" t="str">
        <f>Celkem!A39</f>
        <v>tip redakce Kaplice</v>
      </c>
      <c r="B39" s="104" t="str">
        <f>Celkem!B39</f>
        <v>www.mestokaplice.cz</v>
      </c>
      <c r="C39" s="96">
        <v>6</v>
      </c>
      <c r="D39" s="15"/>
      <c r="E39" s="15"/>
      <c r="F39" s="91"/>
      <c r="G39" s="16"/>
    </row>
    <row r="40" spans="1:7" s="3" customFormat="1" ht="15">
      <c r="A40" s="81" t="str">
        <f>Celkem!A40</f>
        <v>tip redakce Trutnov</v>
      </c>
      <c r="B40" s="98" t="str">
        <f>Celkem!B40</f>
        <v>www.trutnov.cz </v>
      </c>
      <c r="C40" s="96">
        <v>1</v>
      </c>
      <c r="D40" s="15"/>
      <c r="E40" s="15"/>
      <c r="F40" s="91"/>
      <c r="G40" s="16"/>
    </row>
    <row r="41" spans="1:7" s="3" customFormat="1" ht="15.75" thickBot="1">
      <c r="A41" s="82" t="str">
        <f>Celkem!A41</f>
        <v>tip redakce Vimperk</v>
      </c>
      <c r="B41" s="100" t="str">
        <f>Celkem!B41</f>
        <v>www.vimperk.cz</v>
      </c>
      <c r="C41" s="96">
        <v>7</v>
      </c>
      <c r="D41" s="15"/>
      <c r="E41" s="15"/>
      <c r="F41" s="75"/>
      <c r="G41" s="16"/>
    </row>
    <row r="42" spans="1:7" s="3" customFormat="1" ht="15.75" thickBot="1">
      <c r="A42" s="29" t="str">
        <f>Celkem!A42</f>
        <v>Celkový počet</v>
      </c>
      <c r="B42" s="30">
        <f>Celkem!B42</f>
        <v>8</v>
      </c>
      <c r="C42" s="30">
        <f>COUNTIF(C34:C41,"&gt;0")</f>
        <v>8</v>
      </c>
      <c r="D42" s="30">
        <f>COUNTIF(D34:D41,"&gt;0")</f>
        <v>0</v>
      </c>
      <c r="E42" s="30">
        <f>COUNTIF(E34:E41,"&gt;0")</f>
        <v>0</v>
      </c>
      <c r="F42" s="30">
        <f>COUNTIF(F34:F41,"&gt;0")</f>
        <v>0</v>
      </c>
      <c r="G42" s="16"/>
    </row>
    <row r="43" spans="1:6" ht="15.75" thickBot="1">
      <c r="A43" s="17"/>
      <c r="B43" s="18"/>
      <c r="C43" s="8"/>
      <c r="D43" s="8"/>
      <c r="E43" s="8"/>
      <c r="F43" s="9"/>
    </row>
    <row r="44" spans="1:6" ht="15.75" thickBot="1">
      <c r="A44" s="88" t="str">
        <f>Celkem!A45</f>
        <v>Videa</v>
      </c>
      <c r="B44" s="89"/>
      <c r="C44" s="150" t="str">
        <f>Celkem!C44</f>
        <v>Originalita</v>
      </c>
      <c r="D44" s="155"/>
      <c r="E44" s="155"/>
      <c r="F44" s="152"/>
    </row>
    <row r="45" spans="1:6" ht="51.75">
      <c r="A45" s="84" t="str">
        <f>Celkem!A46</f>
        <v>Bílovec</v>
      </c>
      <c r="B45" s="105" t="str">
        <f>Celkem!B46</f>
        <v>www.youtube.com/watch?v=IFtkggyYlkI&amp;feature=c4-overview&amp;list=UUI01_zfeUtUOmsWWMR5blrg</v>
      </c>
      <c r="C45" s="156">
        <v>7</v>
      </c>
      <c r="D45" s="148"/>
      <c r="E45" s="148"/>
      <c r="F45" s="157"/>
    </row>
    <row r="46" spans="1:6" ht="39">
      <c r="A46" s="85" t="str">
        <f>Celkem!A47</f>
        <v>Chuderov</v>
      </c>
      <c r="B46" s="106" t="str">
        <f>Celkem!B47</f>
        <v>www.chuderov.cz/chuderov-2-v-jednom-a-spadove-obce/d-1883</v>
      </c>
      <c r="C46" s="158">
        <v>1</v>
      </c>
      <c r="D46" s="159"/>
      <c r="E46" s="159"/>
      <c r="F46" s="160"/>
    </row>
    <row r="47" spans="1:6" ht="51.75">
      <c r="A47" s="85" t="str">
        <f>Celkem!A48</f>
        <v>Modlany</v>
      </c>
      <c r="B47" s="106" t="str">
        <f>Celkem!B48</f>
        <v>www.modlany.cz/vismo/dokumenty2.asp?id=2262&amp;n=teplakova-zabava-zabrany-jsou-otrava&amp;p1=1849</v>
      </c>
      <c r="C47" s="158">
        <v>5</v>
      </c>
      <c r="D47" s="159"/>
      <c r="E47" s="159"/>
      <c r="F47" s="160"/>
    </row>
    <row r="48" spans="1:6" ht="51.75">
      <c r="A48" s="85" t="str">
        <f>Celkem!A49</f>
        <v>Most</v>
      </c>
      <c r="B48" s="106" t="str">
        <f>Celkem!B49</f>
        <v>tv.mesto-most.cz/den-magistra-kelleyho/g-5343/id_obrazky=9606&amp;typ_sady=2</v>
      </c>
      <c r="C48" s="158">
        <v>2</v>
      </c>
      <c r="D48" s="159"/>
      <c r="E48" s="159"/>
      <c r="F48" s="160"/>
    </row>
    <row r="49" spans="1:6" ht="51.75">
      <c r="A49" s="86" t="str">
        <f>Celkem!A50</f>
        <v>tip redakce Čížkov</v>
      </c>
      <c r="B49" s="106" t="str">
        <f>Celkem!B50</f>
        <v>www.obec-cizkov.cz/cs/zahradka/historie/jak-se-v-zahradce-hraly-karty/R92-A1161/</v>
      </c>
      <c r="C49" s="158">
        <v>3</v>
      </c>
      <c r="D49" s="159"/>
      <c r="E49" s="159"/>
      <c r="F49" s="160"/>
    </row>
    <row r="50" spans="1:6" ht="26.25">
      <c r="A50" s="86" t="str">
        <f>Celkem!A51</f>
        <v>tip redakce Knínice u Boskovic</v>
      </c>
      <c r="B50" s="106" t="str">
        <f>Celkem!B51</f>
        <v>www.youtube.com/watch?v=T6Cq1QbYZqE</v>
      </c>
      <c r="C50" s="158">
        <v>6</v>
      </c>
      <c r="D50" s="159"/>
      <c r="E50" s="159"/>
      <c r="F50" s="160"/>
    </row>
    <row r="51" spans="1:6" ht="15.75" thickBot="1">
      <c r="A51" s="87" t="str">
        <f>Celkem!A52</f>
        <v>tip redakce Šitbořice</v>
      </c>
      <c r="B51" s="107" t="str">
        <f>Celkem!B52</f>
        <v>http://vimeo.com/43765803</v>
      </c>
      <c r="C51" s="161">
        <v>4</v>
      </c>
      <c r="D51" s="162"/>
      <c r="E51" s="162"/>
      <c r="F51" s="163"/>
    </row>
    <row r="52" spans="1:6" ht="15.75" thickBot="1">
      <c r="A52" s="29" t="str">
        <f>Celkem!A53</f>
        <v>Celkový počet</v>
      </c>
      <c r="B52" s="30">
        <f>Celkem!B53</f>
        <v>7</v>
      </c>
      <c r="C52" s="179">
        <f>COUNTIF(C45:C51,"&gt;0")</f>
        <v>7</v>
      </c>
      <c r="D52" s="180"/>
      <c r="E52" s="180"/>
      <c r="F52" s="181"/>
    </row>
    <row r="53" ht="15">
      <c r="A53" s="9"/>
    </row>
    <row r="54" spans="1:3" ht="15">
      <c r="A54" s="6"/>
      <c r="B54" s="2"/>
      <c r="C54" s="2"/>
    </row>
    <row r="55" ht="15">
      <c r="A55" s="7"/>
    </row>
    <row r="56" ht="15">
      <c r="A56" s="7"/>
    </row>
    <row r="57" ht="15">
      <c r="A57" s="7"/>
    </row>
    <row r="59" ht="15">
      <c r="A59" s="7"/>
    </row>
    <row r="60" ht="15">
      <c r="A60" s="7"/>
    </row>
    <row r="61" ht="15">
      <c r="A61" s="7"/>
    </row>
    <row r="62" ht="15">
      <c r="A62" s="6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80" ht="15">
      <c r="C80" s="7"/>
    </row>
  </sheetData>
  <sheetProtection/>
  <mergeCells count="10">
    <mergeCell ref="C49:F49"/>
    <mergeCell ref="C50:F50"/>
    <mergeCell ref="C51:F51"/>
    <mergeCell ref="C52:F52"/>
    <mergeCell ref="C4:F4"/>
    <mergeCell ref="C44:F44"/>
    <mergeCell ref="C45:F45"/>
    <mergeCell ref="C46:F46"/>
    <mergeCell ref="C47:F47"/>
    <mergeCell ref="C48:F48"/>
  </mergeCells>
  <hyperlinks>
    <hyperlink ref="B6" r:id="rId1" display="www.mesto-chlumec.cz "/>
    <hyperlink ref="B10" r:id="rId2" display="www.krtiny.cz"/>
    <hyperlink ref="B14" r:id="rId3" display="www.nevren.cz"/>
    <hyperlink ref="B7" r:id="rId4" display="www.chotec.cz"/>
    <hyperlink ref="B20" r:id="rId5" display="www.zakolany.cz"/>
    <hyperlink ref="B9" r:id="rId6" display="www.jince.cz"/>
    <hyperlink ref="B15" r:id="rId7" display="www.novosedlice.cz"/>
    <hyperlink ref="B16" r:id="rId8" display="www.orechov-uh.cz "/>
    <hyperlink ref="B17" r:id="rId9" display="www.oupetrovice.cz"/>
    <hyperlink ref="B18" r:id="rId10" display="www.rapotin.cz"/>
    <hyperlink ref="B19" r:id="rId11" display="www.stezery.cz"/>
    <hyperlink ref="B12" r:id="rId12" display="www.mnetes.cz "/>
    <hyperlink ref="B13" r:id="rId13" display="www.modlany.cz"/>
    <hyperlink ref="B8" r:id="rId14" display="www.chuderov.cz"/>
    <hyperlink ref="B11" r:id="rId15" display="www.libina.cz"/>
    <hyperlink ref="B26" r:id="rId16" display="www.mirotice.cz"/>
    <hyperlink ref="B24" r:id="rId17" display="www.duchcov.cz "/>
    <hyperlink ref="B25" r:id="rId18" display="www.fulnek.cz "/>
    <hyperlink ref="B27" r:id="rId19" display="www.pribor.eu "/>
    <hyperlink ref="B28" r:id="rId20" display="www.adamov.cz"/>
    <hyperlink ref="B30" r:id="rId21" display="www.oujesenice.cz"/>
    <hyperlink ref="B29" r:id="rId22" display="www.ceska-kamenice.cz"/>
    <hyperlink ref="B37" r:id="rId23" display="www.mesto-most.cz"/>
    <hyperlink ref="B36" r:id="rId24" display="www.kravare.cz"/>
    <hyperlink ref="B34" r:id="rId25" display="www.bilovec.cz "/>
    <hyperlink ref="B38" r:id="rId26" display="www.mesto-nymburk.cz"/>
    <hyperlink ref="B41" r:id="rId27" display="www.vimperk.cz"/>
    <hyperlink ref="B39" r:id="rId28" display="www.mestokaplice.cz"/>
    <hyperlink ref="B40" r:id="rId29" display="www.trutnov.cz "/>
    <hyperlink ref="B35" r:id="rId30" display="www.brno-bohunice.cz "/>
    <hyperlink ref="B45" r:id="rId31" display="www.youtube.com/watch?v=IFtkggyYlkI&amp;feature=c4-overview&amp;list=UUI01_zfeUtUOmsWWMR5blrg"/>
    <hyperlink ref="B48" r:id="rId32" display="tv.mesto-most.cz/den-magistra-kelleyho/g-5343/id_obrazky=9606&amp;typ_sady=2"/>
    <hyperlink ref="B50" r:id="rId33" display="www.youtube.com/watch?v=T6Cq1QbYZqE"/>
    <hyperlink ref="B47" r:id="rId34" display="www.modlany.cz/vismo/dokumenty2.asp?id=2262&amp;n=teplakova-zabava-zabrany-jsou-otrava&amp;p1=1849"/>
    <hyperlink ref="B46" r:id="rId35" display="www.chuderov.cz/chuderov-2-v-jednom-a-spadove-obce/d-1883"/>
    <hyperlink ref="B49" r:id="rId36" display="www.obec-cizkov.cz/cs/zahradka/historie/jak-se-v-zahradce-hraly-karty/R92-A1161/"/>
    <hyperlink ref="B51" r:id="rId37" display="http://vimeo.com/43765803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K80"/>
  <sheetViews>
    <sheetView zoomScale="75" zoomScaleNormal="75" zoomScalePageLayoutView="0" workbookViewId="0" topLeftCell="A28">
      <selection activeCell="C52" sqref="C52:F52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6" customWidth="1"/>
  </cols>
  <sheetData>
    <row r="1" spans="1:2" ht="15">
      <c r="A1" s="37" t="s">
        <v>11</v>
      </c>
      <c r="B1" t="s">
        <v>22</v>
      </c>
    </row>
    <row r="2" ht="15">
      <c r="B2" s="39"/>
    </row>
    <row r="3" spans="8:115" ht="15.75" thickBot="1"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</row>
    <row r="4" spans="1:115" s="13" customFormat="1" ht="15.75" thickBot="1">
      <c r="A4"/>
      <c r="B4" s="39"/>
      <c r="C4" s="147" t="s">
        <v>8</v>
      </c>
      <c r="D4" s="148"/>
      <c r="E4" s="148"/>
      <c r="F4" s="14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15" ht="15.75" thickBot="1">
      <c r="A5" s="28" t="str">
        <f>Celkem!A5</f>
        <v>Obce</v>
      </c>
      <c r="B5" s="72" t="str">
        <f>Celkem!B5</f>
        <v>Webová adresa</v>
      </c>
      <c r="C5" s="72" t="str">
        <f>Celkem!C4</f>
        <v>Informace o VS, elektronické služby</v>
      </c>
      <c r="D5" s="72" t="str">
        <f>Celkem!E4</f>
        <v>Technická stránka, přístupnost, nové trendy</v>
      </c>
      <c r="E5" s="72" t="str">
        <f>Celkem!G4</f>
        <v>Grafika a přehlednost</v>
      </c>
      <c r="F5" s="72" t="str">
        <f>Celkem!I4</f>
        <v>Dění v obci, komunikace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</row>
    <row r="6" spans="1:115" ht="15">
      <c r="A6" s="76" t="str">
        <f>Celkem!A6</f>
        <v>Chlumec</v>
      </c>
      <c r="B6" s="97" t="str">
        <f>Celkem!B6</f>
        <v>www.mesto-chlumec.cz </v>
      </c>
      <c r="C6" s="95"/>
      <c r="D6" s="60"/>
      <c r="E6" s="60">
        <v>5</v>
      </c>
      <c r="F6" s="73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</row>
    <row r="7" spans="1:115" ht="15">
      <c r="A7" s="77" t="str">
        <f>Celkem!A7</f>
        <v>Choteč</v>
      </c>
      <c r="B7" s="98" t="str">
        <f>Celkem!B7</f>
        <v>www.chotec.cz</v>
      </c>
      <c r="C7" s="95"/>
      <c r="D7" s="60"/>
      <c r="E7" s="60">
        <v>2</v>
      </c>
      <c r="F7" s="7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</row>
    <row r="8" spans="1:115" ht="15">
      <c r="A8" s="77" t="str">
        <f>Celkem!A8</f>
        <v>Chuderov</v>
      </c>
      <c r="B8" s="98" t="str">
        <f>Celkem!B8</f>
        <v>www.chuderov.cz</v>
      </c>
      <c r="C8" s="95"/>
      <c r="D8" s="60"/>
      <c r="E8" s="60">
        <v>7</v>
      </c>
      <c r="F8" s="74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</row>
    <row r="9" spans="1:115" ht="15">
      <c r="A9" s="77" t="str">
        <f>Celkem!A9</f>
        <v>Jince</v>
      </c>
      <c r="B9" s="98" t="str">
        <f>Celkem!B9</f>
        <v>www.jince.cz</v>
      </c>
      <c r="C9" s="95"/>
      <c r="D9" s="60"/>
      <c r="E9" s="60">
        <v>15</v>
      </c>
      <c r="F9" s="7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</row>
    <row r="10" spans="1:115" ht="15">
      <c r="A10" s="77" t="str">
        <f>Celkem!A10</f>
        <v>Křtiny</v>
      </c>
      <c r="B10" s="98" t="str">
        <f>Celkem!B10</f>
        <v>www.krtiny.cz</v>
      </c>
      <c r="C10" s="95"/>
      <c r="D10" s="60"/>
      <c r="E10" s="60">
        <v>3</v>
      </c>
      <c r="F10" s="7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ht="15">
      <c r="A11" s="77" t="str">
        <f>Celkem!A11</f>
        <v>Libina</v>
      </c>
      <c r="B11" s="98" t="str">
        <f>Celkem!B11</f>
        <v>www.libina.cz</v>
      </c>
      <c r="C11" s="95"/>
      <c r="D11" s="60"/>
      <c r="E11" s="60">
        <v>13</v>
      </c>
      <c r="F11" s="7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ht="15">
      <c r="A12" s="77" t="str">
        <f>Celkem!A12</f>
        <v>Mnetěš</v>
      </c>
      <c r="B12" s="98" t="str">
        <f>Celkem!B12</f>
        <v>www.mnetes.cz </v>
      </c>
      <c r="C12" s="95"/>
      <c r="D12" s="60"/>
      <c r="E12" s="60">
        <v>4</v>
      </c>
      <c r="F12" s="7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1:115" ht="15">
      <c r="A13" s="77" t="str">
        <f>Celkem!A13</f>
        <v>Modlany</v>
      </c>
      <c r="B13" s="99" t="str">
        <f>Celkem!B13</f>
        <v>www.modlany.cz</v>
      </c>
      <c r="C13" s="95"/>
      <c r="D13" s="60"/>
      <c r="E13" s="60">
        <v>8</v>
      </c>
      <c r="F13" s="74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</row>
    <row r="14" spans="1:115" ht="15">
      <c r="A14" s="77" t="str">
        <f>Celkem!A14</f>
        <v>Nevřeň</v>
      </c>
      <c r="B14" s="98" t="str">
        <f>Celkem!B14</f>
        <v>www.nevren.cz</v>
      </c>
      <c r="C14" s="95"/>
      <c r="D14" s="60"/>
      <c r="E14" s="60">
        <v>6</v>
      </c>
      <c r="F14" s="7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1:115" ht="15">
      <c r="A15" s="77" t="str">
        <f>Celkem!A15</f>
        <v>Novosedlice</v>
      </c>
      <c r="B15" s="98" t="str">
        <f>Celkem!B15</f>
        <v>www.novosedlice.cz</v>
      </c>
      <c r="C15" s="95"/>
      <c r="D15" s="60"/>
      <c r="E15" s="60">
        <v>9</v>
      </c>
      <c r="F15" s="74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</row>
    <row r="16" spans="1:115" ht="15">
      <c r="A16" s="77" t="str">
        <f>Celkem!A16</f>
        <v>Ořechov</v>
      </c>
      <c r="B16" s="98" t="str">
        <f>Celkem!B16</f>
        <v>www.orechov-uh.cz </v>
      </c>
      <c r="C16" s="95"/>
      <c r="D16" s="60"/>
      <c r="E16" s="60">
        <v>11</v>
      </c>
      <c r="F16" s="74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</row>
    <row r="17" spans="1:6" s="16" customFormat="1" ht="15">
      <c r="A17" s="77" t="str">
        <f>Celkem!A17</f>
        <v>Petrovice</v>
      </c>
      <c r="B17" s="98" t="str">
        <f>Celkem!B17</f>
        <v>www.oupetrovice.cz</v>
      </c>
      <c r="C17" s="95"/>
      <c r="D17" s="60"/>
      <c r="E17" s="60">
        <v>12</v>
      </c>
      <c r="F17" s="74"/>
    </row>
    <row r="18" spans="1:115" s="9" customFormat="1" ht="15">
      <c r="A18" s="77" t="str">
        <f>Celkem!A18</f>
        <v>Rapotín</v>
      </c>
      <c r="B18" s="98" t="str">
        <f>Celkem!B18</f>
        <v>www.rapotin.cz</v>
      </c>
      <c r="C18" s="95"/>
      <c r="D18" s="60"/>
      <c r="E18" s="60">
        <v>1</v>
      </c>
      <c r="F18" s="7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3" customFormat="1" ht="15">
      <c r="A19" s="77" t="str">
        <f>Celkem!A19</f>
        <v>Stěžery</v>
      </c>
      <c r="B19" s="98" t="str">
        <f>Celkem!B19</f>
        <v>www.stezery.cz</v>
      </c>
      <c r="C19" s="95"/>
      <c r="D19" s="60"/>
      <c r="E19" s="60">
        <v>14</v>
      </c>
      <c r="F19" s="7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ht="15.75" thickBot="1">
      <c r="A20" s="78" t="str">
        <f>Celkem!A20</f>
        <v>Zákolany</v>
      </c>
      <c r="B20" s="100" t="str">
        <f>Celkem!B20</f>
        <v>www.zakolany.cz</v>
      </c>
      <c r="C20" s="96"/>
      <c r="D20" s="15"/>
      <c r="E20" s="15">
        <v>10</v>
      </c>
      <c r="F20" s="7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1:115" ht="15.75" thickBot="1">
      <c r="A21" s="29" t="str">
        <f>Celkem!A21</f>
        <v>Celkový počet hodnocených</v>
      </c>
      <c r="B21" s="30">
        <f>Celkem!B21</f>
        <v>15</v>
      </c>
      <c r="C21" s="30">
        <f>COUNTIF(C6:C20,"&gt;0")</f>
        <v>0</v>
      </c>
      <c r="D21" s="30">
        <f>COUNTIF(D6:D20,"&gt;0")</f>
        <v>0</v>
      </c>
      <c r="E21" s="30">
        <f>COUNTIF(E6:E20,"&gt;0")</f>
        <v>15</v>
      </c>
      <c r="F21" s="30">
        <f>COUNTIF(F6:F20,"&gt;0")</f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15" ht="15.75" thickBot="1">
      <c r="A22" s="32"/>
      <c r="B22" s="79"/>
      <c r="C22" s="45"/>
      <c r="D22" s="79"/>
      <c r="E22" s="79"/>
      <c r="F22" s="7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1:6" s="16" customFormat="1" ht="15.75" thickBot="1">
      <c r="A23" s="28" t="str">
        <f>Celkem!A23</f>
        <v>Obce s pověřeným obecním úřadem</v>
      </c>
      <c r="B23" s="72"/>
      <c r="C23" s="72"/>
      <c r="D23" s="72"/>
      <c r="E23" s="72"/>
      <c r="F23" s="72"/>
    </row>
    <row r="24" spans="1:6" s="16" customFormat="1" ht="15">
      <c r="A24" s="76" t="str">
        <f>Celkem!A24</f>
        <v>Duchcov</v>
      </c>
      <c r="B24" s="97" t="str">
        <f>Celkem!B24</f>
        <v>www.duchcov.cz </v>
      </c>
      <c r="C24" s="101"/>
      <c r="D24" s="80"/>
      <c r="E24" s="80">
        <v>4</v>
      </c>
      <c r="F24" s="90"/>
    </row>
    <row r="25" spans="1:6" s="16" customFormat="1" ht="15">
      <c r="A25" s="77" t="str">
        <f>Celkem!A25</f>
        <v>Fulnek</v>
      </c>
      <c r="B25" s="98" t="str">
        <f>Celkem!B25</f>
        <v>www.fulnek.cz </v>
      </c>
      <c r="C25" s="102"/>
      <c r="D25" s="31"/>
      <c r="E25" s="31">
        <v>3</v>
      </c>
      <c r="F25" s="94"/>
    </row>
    <row r="26" spans="1:6" s="16" customFormat="1" ht="15">
      <c r="A26" s="77" t="str">
        <f>Celkem!A26</f>
        <v>Mirotice</v>
      </c>
      <c r="B26" s="99" t="str">
        <f>Celkem!B26</f>
        <v>www.mirotice.cz</v>
      </c>
      <c r="C26" s="96"/>
      <c r="D26" s="15"/>
      <c r="E26" s="15">
        <v>2</v>
      </c>
      <c r="F26" s="91"/>
    </row>
    <row r="27" spans="1:6" s="19" customFormat="1" ht="15">
      <c r="A27" s="77" t="str">
        <f>Celkem!A27</f>
        <v>Příbor</v>
      </c>
      <c r="B27" s="98" t="str">
        <f>Celkem!B27</f>
        <v>www.pribor.eu </v>
      </c>
      <c r="C27" s="96"/>
      <c r="D27" s="15"/>
      <c r="E27" s="15">
        <v>7</v>
      </c>
      <c r="F27" s="91"/>
    </row>
    <row r="28" spans="1:115" s="13" customFormat="1" ht="15">
      <c r="A28" s="81" t="str">
        <f>Celkem!A28</f>
        <v>tip redakce Adamov</v>
      </c>
      <c r="B28" s="98" t="str">
        <f>Celkem!B28</f>
        <v>www.adamov.cz</v>
      </c>
      <c r="C28" s="96"/>
      <c r="D28" s="15"/>
      <c r="E28" s="15">
        <v>5</v>
      </c>
      <c r="F28" s="9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1:6" s="23" customFormat="1" ht="15">
      <c r="A29" s="81" t="str">
        <f>Celkem!A29</f>
        <v>tip redakce Česká Kamenice</v>
      </c>
      <c r="B29" s="99" t="str">
        <f>Celkem!B29</f>
        <v>www.ceska-kamenice.cz</v>
      </c>
      <c r="C29" s="96"/>
      <c r="D29" s="15"/>
      <c r="E29" s="15">
        <v>6</v>
      </c>
      <c r="F29" s="91"/>
    </row>
    <row r="30" spans="1:115" ht="15.75" thickBot="1">
      <c r="A30" s="82" t="str">
        <f>Celkem!A30</f>
        <v>tip redakce Jesenice</v>
      </c>
      <c r="B30" s="100" t="str">
        <f>Celkem!B30</f>
        <v>www.oujesenice.cz</v>
      </c>
      <c r="C30" s="96"/>
      <c r="D30" s="15"/>
      <c r="E30" s="15">
        <v>1</v>
      </c>
      <c r="F30" s="7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</row>
    <row r="31" spans="1:115" ht="15.75" thickBot="1">
      <c r="A31" s="29" t="str">
        <f>Celkem!A31</f>
        <v>Celkový počet</v>
      </c>
      <c r="B31" s="30">
        <f>Celkem!B31</f>
        <v>7</v>
      </c>
      <c r="C31" s="30">
        <f>COUNTIF(C24:C30,"&gt;0")</f>
        <v>0</v>
      </c>
      <c r="D31" s="30">
        <f>COUNTIF(D24:D30,"&gt;0")</f>
        <v>0</v>
      </c>
      <c r="E31" s="30">
        <f>COUNTIF(E24:E30,"&gt;0")</f>
        <v>7</v>
      </c>
      <c r="F31" s="30">
        <f>COUNTIF(F24:F30,"&gt;0")</f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</row>
    <row r="32" spans="1:115" ht="15.75" thickBot="1">
      <c r="A32" s="35"/>
      <c r="B32" s="92"/>
      <c r="C32" s="45"/>
      <c r="D32" s="79"/>
      <c r="E32" s="79"/>
      <c r="F32" s="7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6" ht="15.75" thickBot="1">
      <c r="A33" s="28" t="str">
        <f>Celkem!A33</f>
        <v>Obce s rozšířenou působností</v>
      </c>
      <c r="B33" s="89"/>
      <c r="C33" s="72"/>
      <c r="D33" s="72"/>
      <c r="E33" s="72"/>
      <c r="F33" s="72"/>
    </row>
    <row r="34" spans="1:6" s="16" customFormat="1" ht="15">
      <c r="A34" s="76" t="str">
        <f>Celkem!A34</f>
        <v>Bílovec</v>
      </c>
      <c r="B34" s="103" t="str">
        <f>Celkem!B34</f>
        <v>www.bilovec.cz </v>
      </c>
      <c r="C34" s="101"/>
      <c r="D34" s="80"/>
      <c r="E34" s="80">
        <v>4</v>
      </c>
      <c r="F34" s="93"/>
    </row>
    <row r="35" spans="1:6" s="16" customFormat="1" ht="15">
      <c r="A35" s="77" t="str">
        <f>Celkem!A35</f>
        <v>Brno-Bohunice </v>
      </c>
      <c r="B35" s="98" t="str">
        <f>Celkem!B35</f>
        <v>www.brno-bohunice.cz </v>
      </c>
      <c r="C35" s="96"/>
      <c r="D35" s="15"/>
      <c r="E35" s="15">
        <v>2</v>
      </c>
      <c r="F35" s="91"/>
    </row>
    <row r="36" spans="1:6" ht="15">
      <c r="A36" s="77" t="str">
        <f>Celkem!A36</f>
        <v>Kravaře</v>
      </c>
      <c r="B36" s="98" t="str">
        <f>Celkem!B36</f>
        <v>www.kravare.cz</v>
      </c>
      <c r="C36" s="96"/>
      <c r="D36" s="15"/>
      <c r="E36" s="15">
        <v>8</v>
      </c>
      <c r="F36" s="91"/>
    </row>
    <row r="37" spans="1:7" s="3" customFormat="1" ht="15">
      <c r="A37" s="77" t="str">
        <f>Celkem!A37</f>
        <v>Most</v>
      </c>
      <c r="B37" s="98" t="str">
        <f>Celkem!B37</f>
        <v>www.mesto-most.cz</v>
      </c>
      <c r="C37" s="96"/>
      <c r="D37" s="15"/>
      <c r="E37" s="15">
        <v>6</v>
      </c>
      <c r="F37" s="91"/>
      <c r="G37" s="16"/>
    </row>
    <row r="38" spans="1:7" s="3" customFormat="1" ht="15">
      <c r="A38" s="77" t="str">
        <f>Celkem!A38</f>
        <v>Nymburk</v>
      </c>
      <c r="B38" s="98" t="str">
        <f>Celkem!B38</f>
        <v>www.mesto-nymburk.cz</v>
      </c>
      <c r="C38" s="96"/>
      <c r="D38" s="15"/>
      <c r="E38" s="15">
        <v>3</v>
      </c>
      <c r="F38" s="91"/>
      <c r="G38" s="16"/>
    </row>
    <row r="39" spans="1:7" s="3" customFormat="1" ht="15">
      <c r="A39" s="83" t="str">
        <f>Celkem!A39</f>
        <v>tip redakce Kaplice</v>
      </c>
      <c r="B39" s="104" t="str">
        <f>Celkem!B39</f>
        <v>www.mestokaplice.cz</v>
      </c>
      <c r="C39" s="96"/>
      <c r="D39" s="15"/>
      <c r="E39" s="15">
        <v>7</v>
      </c>
      <c r="F39" s="91"/>
      <c r="G39" s="16"/>
    </row>
    <row r="40" spans="1:7" s="3" customFormat="1" ht="15">
      <c r="A40" s="81" t="str">
        <f>Celkem!A40</f>
        <v>tip redakce Trutnov</v>
      </c>
      <c r="B40" s="98" t="str">
        <f>Celkem!B40</f>
        <v>www.trutnov.cz </v>
      </c>
      <c r="C40" s="96"/>
      <c r="D40" s="15"/>
      <c r="E40" s="15">
        <v>1</v>
      </c>
      <c r="F40" s="91"/>
      <c r="G40" s="16"/>
    </row>
    <row r="41" spans="1:7" s="3" customFormat="1" ht="15.75" thickBot="1">
      <c r="A41" s="82" t="str">
        <f>Celkem!A41</f>
        <v>tip redakce Vimperk</v>
      </c>
      <c r="B41" s="100" t="str">
        <f>Celkem!B41</f>
        <v>www.vimperk.cz</v>
      </c>
      <c r="C41" s="96"/>
      <c r="D41" s="15"/>
      <c r="E41" s="15">
        <v>5</v>
      </c>
      <c r="F41" s="75"/>
      <c r="G41" s="16"/>
    </row>
    <row r="42" spans="1:7" s="3" customFormat="1" ht="15.75" thickBot="1">
      <c r="A42" s="29" t="str">
        <f>Celkem!A42</f>
        <v>Celkový počet</v>
      </c>
      <c r="B42" s="30">
        <f>Celkem!B42</f>
        <v>8</v>
      </c>
      <c r="C42" s="30">
        <f>COUNTIF(C34:C41,"&gt;0")</f>
        <v>0</v>
      </c>
      <c r="D42" s="30">
        <f>COUNTIF(D34:D41,"&gt;0")</f>
        <v>0</v>
      </c>
      <c r="E42" s="30">
        <f>COUNTIF(E34:E41,"&gt;0")</f>
        <v>8</v>
      </c>
      <c r="F42" s="30">
        <f>COUNTIF(F34:F41,"&gt;0")</f>
        <v>0</v>
      </c>
      <c r="G42" s="16"/>
    </row>
    <row r="43" spans="1:6" ht="15.75" thickBot="1">
      <c r="A43" s="17"/>
      <c r="B43" s="18"/>
      <c r="C43" s="8"/>
      <c r="D43" s="8"/>
      <c r="E43" s="8"/>
      <c r="F43" s="9"/>
    </row>
    <row r="44" spans="1:6" ht="15.75" thickBot="1">
      <c r="A44" s="88" t="str">
        <f>Celkem!A45</f>
        <v>Videa</v>
      </c>
      <c r="B44" s="89"/>
      <c r="C44" s="150" t="str">
        <f>Celkem!C44</f>
        <v>Originalita</v>
      </c>
      <c r="D44" s="155"/>
      <c r="E44" s="155"/>
      <c r="F44" s="152"/>
    </row>
    <row r="45" spans="1:6" ht="51.75">
      <c r="A45" s="84" t="str">
        <f>Celkem!A46</f>
        <v>Bílovec</v>
      </c>
      <c r="B45" s="105" t="str">
        <f>Celkem!B46</f>
        <v>www.youtube.com/watch?v=IFtkggyYlkI&amp;feature=c4-overview&amp;list=UUI01_zfeUtUOmsWWMR5blrg</v>
      </c>
      <c r="C45" s="156">
        <v>4</v>
      </c>
      <c r="D45" s="148"/>
      <c r="E45" s="148"/>
      <c r="F45" s="157"/>
    </row>
    <row r="46" spans="1:6" ht="39">
      <c r="A46" s="85" t="str">
        <f>Celkem!A47</f>
        <v>Chuderov</v>
      </c>
      <c r="B46" s="106" t="str">
        <f>Celkem!B47</f>
        <v>www.chuderov.cz/chuderov-2-v-jednom-a-spadove-obce/d-1883</v>
      </c>
      <c r="C46" s="158">
        <v>7</v>
      </c>
      <c r="D46" s="159"/>
      <c r="E46" s="159"/>
      <c r="F46" s="160"/>
    </row>
    <row r="47" spans="1:6" ht="51.75">
      <c r="A47" s="85" t="str">
        <f>Celkem!A48</f>
        <v>Modlany</v>
      </c>
      <c r="B47" s="106" t="str">
        <f>Celkem!B48</f>
        <v>www.modlany.cz/vismo/dokumenty2.asp?id=2262&amp;n=teplakova-zabava-zabrany-jsou-otrava&amp;p1=1849</v>
      </c>
      <c r="C47" s="158">
        <v>2</v>
      </c>
      <c r="D47" s="159"/>
      <c r="E47" s="159"/>
      <c r="F47" s="160"/>
    </row>
    <row r="48" spans="1:6" ht="51.75">
      <c r="A48" s="85" t="str">
        <f>Celkem!A49</f>
        <v>Most</v>
      </c>
      <c r="B48" s="106" t="str">
        <f>Celkem!B49</f>
        <v>tv.mesto-most.cz/den-magistra-kelleyho/g-5343/id_obrazky=9606&amp;typ_sady=2</v>
      </c>
      <c r="C48" s="158">
        <v>6</v>
      </c>
      <c r="D48" s="159"/>
      <c r="E48" s="159"/>
      <c r="F48" s="160"/>
    </row>
    <row r="49" spans="1:6" ht="51.75">
      <c r="A49" s="86" t="str">
        <f>Celkem!A50</f>
        <v>tip redakce Čížkov</v>
      </c>
      <c r="B49" s="106" t="str">
        <f>Celkem!B50</f>
        <v>www.obec-cizkov.cz/cs/zahradka/historie/jak-se-v-zahradce-hraly-karty/R92-A1161/</v>
      </c>
      <c r="C49" s="158">
        <v>1</v>
      </c>
      <c r="D49" s="159"/>
      <c r="E49" s="159"/>
      <c r="F49" s="160"/>
    </row>
    <row r="50" spans="1:6" ht="26.25">
      <c r="A50" s="86" t="str">
        <f>Celkem!A51</f>
        <v>tip redakce Knínice u Boskovic</v>
      </c>
      <c r="B50" s="106" t="str">
        <f>Celkem!B51</f>
        <v>www.youtube.com/watch?v=T6Cq1QbYZqE</v>
      </c>
      <c r="C50" s="158">
        <v>5</v>
      </c>
      <c r="D50" s="159"/>
      <c r="E50" s="159"/>
      <c r="F50" s="160"/>
    </row>
    <row r="51" spans="1:6" ht="15.75" thickBot="1">
      <c r="A51" s="87" t="str">
        <f>Celkem!A52</f>
        <v>tip redakce Šitbořice</v>
      </c>
      <c r="B51" s="107" t="str">
        <f>Celkem!B52</f>
        <v>http://vimeo.com/43765803</v>
      </c>
      <c r="C51" s="161">
        <v>3</v>
      </c>
      <c r="D51" s="162"/>
      <c r="E51" s="162"/>
      <c r="F51" s="163"/>
    </row>
    <row r="52" spans="1:6" ht="15.75" thickBot="1">
      <c r="A52" s="29" t="str">
        <f>Celkem!A53</f>
        <v>Celkový počet</v>
      </c>
      <c r="B52" s="30">
        <f>Celkem!B53</f>
        <v>7</v>
      </c>
      <c r="C52" s="179">
        <f>COUNTIF(C45:C51,"&gt;0")</f>
        <v>7</v>
      </c>
      <c r="D52" s="180"/>
      <c r="E52" s="180"/>
      <c r="F52" s="181"/>
    </row>
    <row r="53" ht="15">
      <c r="A53" s="9"/>
    </row>
    <row r="54" spans="1:3" ht="15">
      <c r="A54" s="6"/>
      <c r="B54" s="2"/>
      <c r="C54" s="2"/>
    </row>
    <row r="55" ht="15">
      <c r="A55" s="7"/>
    </row>
    <row r="56" ht="15">
      <c r="A56" s="7"/>
    </row>
    <row r="57" ht="15">
      <c r="A57" s="7"/>
    </row>
    <row r="59" ht="15">
      <c r="A59" s="7"/>
    </row>
    <row r="60" ht="15">
      <c r="A60" s="7"/>
    </row>
    <row r="61" ht="15">
      <c r="A61" s="7"/>
    </row>
    <row r="62" ht="15">
      <c r="A62" s="6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80" ht="15">
      <c r="C80" s="7"/>
    </row>
  </sheetData>
  <sheetProtection/>
  <mergeCells count="10">
    <mergeCell ref="C49:F49"/>
    <mergeCell ref="C50:F50"/>
    <mergeCell ref="C51:F51"/>
    <mergeCell ref="C52:F52"/>
    <mergeCell ref="C4:F4"/>
    <mergeCell ref="C44:F44"/>
    <mergeCell ref="C45:F45"/>
    <mergeCell ref="C46:F46"/>
    <mergeCell ref="C47:F47"/>
    <mergeCell ref="C48:F48"/>
  </mergeCells>
  <hyperlinks>
    <hyperlink ref="B6" r:id="rId1" display="www.mesto-chlumec.cz "/>
    <hyperlink ref="B10" r:id="rId2" display="www.krtiny.cz"/>
    <hyperlink ref="B14" r:id="rId3" display="www.nevren.cz"/>
    <hyperlink ref="B7" r:id="rId4" display="www.chotec.cz"/>
    <hyperlink ref="B20" r:id="rId5" display="www.zakolany.cz"/>
    <hyperlink ref="B9" r:id="rId6" display="www.jince.cz"/>
    <hyperlink ref="B15" r:id="rId7" display="www.novosedlice.cz"/>
    <hyperlink ref="B16" r:id="rId8" display="www.orechov-uh.cz "/>
    <hyperlink ref="B17" r:id="rId9" display="www.oupetrovice.cz"/>
    <hyperlink ref="B18" r:id="rId10" display="www.rapotin.cz"/>
    <hyperlink ref="B19" r:id="rId11" display="www.stezery.cz"/>
    <hyperlink ref="B12" r:id="rId12" display="www.mnetes.cz "/>
    <hyperlink ref="B13" r:id="rId13" display="www.modlany.cz"/>
    <hyperlink ref="B8" r:id="rId14" display="www.chuderov.cz"/>
    <hyperlink ref="B11" r:id="rId15" display="www.libina.cz"/>
    <hyperlink ref="B26" r:id="rId16" display="www.mirotice.cz"/>
    <hyperlink ref="B24" r:id="rId17" display="www.duchcov.cz "/>
    <hyperlink ref="B25" r:id="rId18" display="www.fulnek.cz "/>
    <hyperlink ref="B27" r:id="rId19" display="www.pribor.eu "/>
    <hyperlink ref="B28" r:id="rId20" display="www.adamov.cz"/>
    <hyperlink ref="B30" r:id="rId21" display="www.oujesenice.cz"/>
    <hyperlink ref="B29" r:id="rId22" display="www.ceska-kamenice.cz"/>
    <hyperlink ref="B37" r:id="rId23" display="www.mesto-most.cz"/>
    <hyperlink ref="B36" r:id="rId24" display="www.kravare.cz"/>
    <hyperlink ref="B34" r:id="rId25" display="www.bilovec.cz "/>
    <hyperlink ref="B38" r:id="rId26" display="www.mesto-nymburk.cz"/>
    <hyperlink ref="B41" r:id="rId27" display="www.vimperk.cz"/>
    <hyperlink ref="B39" r:id="rId28" display="www.mestokaplice.cz"/>
    <hyperlink ref="B40" r:id="rId29" display="www.trutnov.cz "/>
    <hyperlink ref="B35" r:id="rId30" display="www.brno-bohunice.cz "/>
    <hyperlink ref="B45" r:id="rId31" display="www.youtube.com/watch?v=IFtkggyYlkI&amp;feature=c4-overview&amp;list=UUI01_zfeUtUOmsWWMR5blrg"/>
    <hyperlink ref="B48" r:id="rId32" display="tv.mesto-most.cz/den-magistra-kelleyho/g-5343/id_obrazky=9606&amp;typ_sady=2"/>
    <hyperlink ref="B50" r:id="rId33" display="www.youtube.com/watch?v=T6Cq1QbYZqE"/>
    <hyperlink ref="B47" r:id="rId34" display="www.modlany.cz/vismo/dokumenty2.asp?id=2262&amp;n=teplakova-zabava-zabrany-jsou-otrava&amp;p1=1849"/>
    <hyperlink ref="B46" r:id="rId35" display="www.chuderov.cz/chuderov-2-v-jednom-a-spadove-obce/d-1883"/>
    <hyperlink ref="B49" r:id="rId36" display="www.obec-cizkov.cz/cs/zahradka/historie/jak-se-v-zahradce-hraly-karty/R92-A1161/"/>
    <hyperlink ref="B51" r:id="rId37" display="http://vimeo.com/4376580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JungovaI</dc:creator>
  <cp:keywords/>
  <dc:description/>
  <cp:lastModifiedBy>Viiv</cp:lastModifiedBy>
  <cp:lastPrinted>2013-11-05T22:28:05Z</cp:lastPrinted>
  <dcterms:created xsi:type="dcterms:W3CDTF">2012-08-24T09:22:10Z</dcterms:created>
  <dcterms:modified xsi:type="dcterms:W3CDTF">2013-12-03T19:53:39Z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